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7fvv3qi\общая папка\ПРАЙСЫ АСТАНА\"/>
    </mc:Choice>
  </mc:AlternateContent>
  <xr:revisionPtr revIDLastSave="0" documentId="13_ncr:1_{92168F35-3367-4962-A56F-F955F8B3E2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АЙС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9" i="1" l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F193" i="1" l="1"/>
  <c r="F192" i="1" l="1"/>
  <c r="G163" i="1"/>
  <c r="F163" i="1"/>
  <c r="F95" i="1"/>
  <c r="F97" i="1"/>
  <c r="G188" i="1" l="1"/>
  <c r="G185" i="1" l="1"/>
  <c r="F92" i="1" l="1"/>
  <c r="F125" i="1" l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59" i="1"/>
  <c r="F160" i="1"/>
  <c r="F161" i="1"/>
  <c r="F162" i="1"/>
  <c r="F165" i="1"/>
  <c r="F166" i="1"/>
  <c r="F167" i="1"/>
  <c r="F168" i="1"/>
  <c r="F169" i="1"/>
  <c r="F170" i="1"/>
  <c r="F171" i="1"/>
  <c r="F172" i="1"/>
  <c r="F174" i="1"/>
  <c r="F175" i="1"/>
  <c r="F176" i="1"/>
  <c r="F177" i="1"/>
  <c r="F178" i="1"/>
  <c r="F179" i="1"/>
  <c r="F180" i="1"/>
  <c r="F182" i="1"/>
  <c r="F183" i="1"/>
  <c r="F184" i="1"/>
  <c r="F186" i="1"/>
  <c r="F187" i="1"/>
  <c r="F189" i="1"/>
  <c r="F190" i="1"/>
  <c r="F191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151" i="1" l="1"/>
  <c r="I151" i="1"/>
  <c r="G151" i="1"/>
  <c r="I152" i="1" l="1"/>
  <c r="I153" i="1"/>
  <c r="I155" i="1"/>
  <c r="G152" i="1"/>
  <c r="G153" i="1"/>
  <c r="G155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F152" i="1"/>
  <c r="F153" i="1"/>
  <c r="F155" i="1"/>
  <c r="G196" i="1" l="1"/>
  <c r="G170" i="1" l="1"/>
  <c r="G179" i="1" l="1"/>
  <c r="G180" i="1"/>
  <c r="G181" i="1"/>
  <c r="G182" i="1"/>
  <c r="G183" i="1"/>
  <c r="G184" i="1"/>
  <c r="G186" i="1"/>
  <c r="G187" i="1"/>
  <c r="G190" i="1"/>
  <c r="G191" i="1"/>
  <c r="G194" i="1"/>
  <c r="G195" i="1"/>
  <c r="G200" i="1"/>
  <c r="G201" i="1"/>
  <c r="G205" i="1"/>
  <c r="F208" i="1"/>
  <c r="G208" i="1"/>
  <c r="I208" i="1"/>
  <c r="G53" i="1" l="1"/>
  <c r="G54" i="1"/>
  <c r="G55" i="1"/>
  <c r="G56" i="1"/>
  <c r="G57" i="1"/>
  <c r="G58" i="1"/>
  <c r="G59" i="1"/>
  <c r="G60" i="1"/>
  <c r="G61" i="1"/>
  <c r="I125" i="1" l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68" i="1" l="1"/>
  <c r="I69" i="1"/>
  <c r="I53" i="1"/>
  <c r="I54" i="1"/>
  <c r="I55" i="1"/>
  <c r="I56" i="1"/>
  <c r="I57" i="1"/>
  <c r="I58" i="1"/>
  <c r="I59" i="1"/>
  <c r="I60" i="1"/>
  <c r="I61" i="1"/>
  <c r="F55" i="1" l="1"/>
  <c r="F56" i="1"/>
  <c r="F57" i="1"/>
  <c r="F58" i="1"/>
  <c r="F59" i="1"/>
  <c r="F54" i="1"/>
  <c r="F98" i="1" l="1"/>
  <c r="F99" i="1"/>
  <c r="F101" i="1"/>
  <c r="I144" i="1"/>
  <c r="I145" i="1"/>
  <c r="I146" i="1"/>
  <c r="I147" i="1"/>
  <c r="G176" i="1" l="1"/>
  <c r="I159" i="1"/>
  <c r="G168" i="1" l="1"/>
  <c r="F91" i="1" l="1"/>
  <c r="F82" i="1" l="1"/>
  <c r="F83" i="1"/>
  <c r="F84" i="1"/>
  <c r="F85" i="1"/>
  <c r="F86" i="1"/>
  <c r="G175" i="1"/>
  <c r="G173" i="1"/>
  <c r="G171" i="1"/>
  <c r="I62" i="1" l="1"/>
  <c r="I63" i="1"/>
  <c r="G62" i="1"/>
  <c r="G63" i="1"/>
  <c r="F64" i="1"/>
  <c r="G169" i="1" l="1"/>
  <c r="F71" i="1" l="1"/>
  <c r="F74" i="1"/>
  <c r="F75" i="1"/>
  <c r="F76" i="1"/>
  <c r="F78" i="1"/>
  <c r="I98" i="1"/>
  <c r="I90" i="1" l="1"/>
  <c r="G165" i="1"/>
  <c r="I158" i="1"/>
  <c r="G158" i="1"/>
  <c r="G159" i="1"/>
  <c r="G160" i="1"/>
  <c r="F158" i="1"/>
  <c r="G162" i="1"/>
  <c r="G161" i="1"/>
  <c r="I76" i="1"/>
  <c r="G76" i="1"/>
  <c r="G166" i="1" l="1"/>
  <c r="G177" i="1"/>
  <c r="G167" i="1"/>
  <c r="G172" i="1"/>
  <c r="G174" i="1"/>
  <c r="G178" i="1"/>
  <c r="I74" i="1" l="1"/>
  <c r="I75" i="1"/>
  <c r="I77" i="1"/>
  <c r="I42" i="1"/>
  <c r="G42" i="1"/>
  <c r="G101" i="1"/>
  <c r="G102" i="1"/>
  <c r="I101" i="1"/>
  <c r="I102" i="1"/>
  <c r="F94" i="1" l="1"/>
  <c r="I84" i="1" l="1"/>
  <c r="I85" i="1"/>
  <c r="G84" i="1"/>
  <c r="G85" i="1"/>
  <c r="G94" i="1"/>
  <c r="I94" i="1"/>
  <c r="G64" i="1"/>
  <c r="I64" i="1" s="1"/>
  <c r="I37" i="1"/>
  <c r="I38" i="1"/>
  <c r="I39" i="1"/>
  <c r="G39" i="1"/>
  <c r="G27" i="1" l="1"/>
  <c r="I27" i="1"/>
  <c r="G91" i="1" l="1"/>
  <c r="G92" i="1"/>
  <c r="G93" i="1"/>
  <c r="G52" i="1" l="1"/>
  <c r="F52" i="1"/>
  <c r="F53" i="1"/>
  <c r="F51" i="1"/>
  <c r="I117" i="1" l="1"/>
  <c r="G117" i="1"/>
  <c r="F106" i="1"/>
  <c r="I106" i="1"/>
  <c r="G106" i="1"/>
  <c r="I31" i="1" l="1"/>
  <c r="G31" i="1"/>
  <c r="I93" i="1" l="1"/>
  <c r="I104" i="1" l="1"/>
  <c r="G124" i="1" l="1"/>
  <c r="G123" i="1"/>
  <c r="F124" i="1"/>
  <c r="F123" i="1"/>
  <c r="I124" i="1"/>
  <c r="I52" i="1"/>
  <c r="I91" i="1" l="1"/>
  <c r="I92" i="1"/>
  <c r="I157" i="1"/>
  <c r="G157" i="1"/>
  <c r="F157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8" i="1"/>
  <c r="I29" i="1"/>
  <c r="I30" i="1"/>
  <c r="I32" i="1"/>
  <c r="I33" i="1"/>
  <c r="I34" i="1"/>
  <c r="I35" i="1"/>
  <c r="I36" i="1"/>
  <c r="I40" i="1"/>
  <c r="I41" i="1"/>
  <c r="I43" i="1"/>
  <c r="I44" i="1"/>
  <c r="I45" i="1"/>
  <c r="I13" i="1"/>
  <c r="G68" i="1"/>
  <c r="G69" i="1"/>
  <c r="G70" i="1"/>
  <c r="G71" i="1"/>
  <c r="G72" i="1"/>
  <c r="G73" i="1"/>
  <c r="G74" i="1"/>
  <c r="G75" i="1"/>
  <c r="G77" i="1"/>
  <c r="G78" i="1"/>
  <c r="G79" i="1"/>
  <c r="G80" i="1"/>
  <c r="G81" i="1"/>
  <c r="G82" i="1"/>
  <c r="G83" i="1"/>
  <c r="G86" i="1"/>
  <c r="G87" i="1"/>
  <c r="G88" i="1"/>
  <c r="G89" i="1"/>
  <c r="G90" i="1"/>
  <c r="G95" i="1"/>
  <c r="G96" i="1"/>
  <c r="G97" i="1"/>
  <c r="G98" i="1"/>
  <c r="G99" i="1"/>
  <c r="G100" i="1"/>
  <c r="G103" i="1"/>
  <c r="G105" i="1"/>
  <c r="G67" i="1"/>
  <c r="G51" i="1"/>
  <c r="G30" i="1" l="1"/>
  <c r="G26" i="1" l="1"/>
  <c r="I70" i="1"/>
  <c r="I71" i="1"/>
  <c r="I72" i="1"/>
  <c r="I73" i="1"/>
  <c r="I78" i="1"/>
  <c r="I79" i="1"/>
  <c r="I80" i="1"/>
  <c r="I81" i="1"/>
  <c r="I82" i="1"/>
  <c r="I83" i="1"/>
  <c r="I86" i="1"/>
  <c r="I87" i="1"/>
  <c r="I88" i="1"/>
  <c r="I89" i="1"/>
  <c r="I95" i="1"/>
  <c r="I96" i="1"/>
  <c r="I97" i="1"/>
  <c r="I99" i="1"/>
  <c r="I100" i="1"/>
  <c r="I103" i="1"/>
  <c r="I105" i="1"/>
  <c r="G28" i="1" l="1"/>
  <c r="I116" i="1" l="1"/>
  <c r="I113" i="1" l="1"/>
  <c r="I114" i="1"/>
  <c r="I115" i="1"/>
  <c r="I112" i="1"/>
  <c r="I123" i="1"/>
  <c r="I51" i="1"/>
  <c r="I67" i="1" l="1"/>
  <c r="G45" i="1" l="1"/>
  <c r="G19" i="1" l="1"/>
  <c r="G40" i="1" l="1"/>
  <c r="G23" i="1" l="1"/>
  <c r="G12" i="1" l="1"/>
  <c r="I12" i="1" s="1"/>
  <c r="G33" i="1" l="1"/>
  <c r="G14" i="1" l="1"/>
  <c r="G15" i="1"/>
  <c r="G38" i="1" l="1"/>
  <c r="G36" i="1" l="1"/>
  <c r="G41" i="1"/>
  <c r="G18" i="1" l="1"/>
  <c r="G16" i="1" l="1"/>
  <c r="G37" i="1" l="1"/>
  <c r="G10" i="1" l="1"/>
  <c r="I10" i="1" s="1"/>
  <c r="G9" i="1" l="1"/>
  <c r="I9" i="1" s="1"/>
  <c r="G13" i="1"/>
  <c r="G17" i="1"/>
  <c r="G20" i="1"/>
  <c r="G21" i="1"/>
  <c r="G22" i="1"/>
  <c r="G24" i="1"/>
  <c r="G25" i="1"/>
  <c r="G29" i="1"/>
  <c r="G32" i="1"/>
  <c r="G34" i="1"/>
  <c r="G35" i="1"/>
  <c r="G43" i="1"/>
  <c r="G44" i="1"/>
  <c r="G8" i="1"/>
  <c r="I8" i="1" s="1"/>
</calcChain>
</file>

<file path=xl/sharedStrings.xml><?xml version="1.0" encoding="utf-8"?>
<sst xmlns="http://schemas.openxmlformats.org/spreadsheetml/2006/main" count="445" uniqueCount="224">
  <si>
    <t>42 х 3,2</t>
  </si>
  <si>
    <t>48,3 х 3,2</t>
  </si>
  <si>
    <t>89 х 6,0</t>
  </si>
  <si>
    <t>102 х 5,0</t>
  </si>
  <si>
    <t>102 х 6,0</t>
  </si>
  <si>
    <t>108 х 8,0</t>
  </si>
  <si>
    <t xml:space="preserve">Гибкая система скидок, при объёме! </t>
  </si>
  <si>
    <t>astana.ktk@mail.ru</t>
  </si>
  <si>
    <t>Длина</t>
  </si>
  <si>
    <t>Вес п/м</t>
  </si>
  <si>
    <t>за 1 тн</t>
  </si>
  <si>
    <t>за 1п.м.</t>
  </si>
  <si>
    <t>н.м.</t>
  </si>
  <si>
    <t>Ст20</t>
  </si>
  <si>
    <t>40*3,5</t>
  </si>
  <si>
    <t>ст10</t>
  </si>
  <si>
    <t>15*2,8</t>
  </si>
  <si>
    <t>20*2,8</t>
  </si>
  <si>
    <t>32*3,2</t>
  </si>
  <si>
    <t>89*3,5</t>
  </si>
  <si>
    <t>ст20</t>
  </si>
  <si>
    <t>40*3,0</t>
  </si>
  <si>
    <t>76*3,0</t>
  </si>
  <si>
    <t>25*3,2</t>
  </si>
  <si>
    <t>57*3,5</t>
  </si>
  <si>
    <t>102*4,0</t>
  </si>
  <si>
    <t>159*5,0</t>
  </si>
  <si>
    <t>15*2,5</t>
  </si>
  <si>
    <t>325 х 10,0</t>
  </si>
  <si>
    <t>114*3,5</t>
  </si>
  <si>
    <t>159*4,5</t>
  </si>
  <si>
    <t>25*2,8</t>
  </si>
  <si>
    <t>ст2пс</t>
  </si>
  <si>
    <t>Вес 1 шт</t>
  </si>
  <si>
    <t>159*4,0</t>
  </si>
  <si>
    <t>102*3,0</t>
  </si>
  <si>
    <t>102*3,5</t>
  </si>
  <si>
    <t xml:space="preserve">ст20 </t>
  </si>
  <si>
    <t>114*4,0</t>
  </si>
  <si>
    <t>273*6,0</t>
  </si>
  <si>
    <t>32*2,8</t>
  </si>
  <si>
    <t>108*3,5</t>
  </si>
  <si>
    <t>76*3,5</t>
  </si>
  <si>
    <t>57*3,0</t>
  </si>
  <si>
    <t>89*3,0</t>
  </si>
  <si>
    <t>76*4,0</t>
  </si>
  <si>
    <t>57 х 6,0</t>
  </si>
  <si>
    <t>273*8,0</t>
  </si>
  <si>
    <t>133*4,0</t>
  </si>
  <si>
    <t>50*3,0</t>
  </si>
  <si>
    <t>20*2,5</t>
  </si>
  <si>
    <t>108*3,0</t>
  </si>
  <si>
    <t>273*7,0</t>
  </si>
  <si>
    <t>89*4,0</t>
  </si>
  <si>
    <t>219*5,0</t>
  </si>
  <si>
    <t>219*6,0</t>
  </si>
  <si>
    <t>2пс</t>
  </si>
  <si>
    <t>57*2,8</t>
  </si>
  <si>
    <t xml:space="preserve">  11,63;  нем</t>
  </si>
  <si>
    <t>377*7,0</t>
  </si>
  <si>
    <t>51*3,0</t>
  </si>
  <si>
    <t>57*4,0</t>
  </si>
  <si>
    <t>57*5,0</t>
  </si>
  <si>
    <t>60*3,5</t>
  </si>
  <si>
    <t>76*5,0</t>
  </si>
  <si>
    <t>76*6,0</t>
  </si>
  <si>
    <t>108*5,0</t>
  </si>
  <si>
    <t>108*6,0</t>
  </si>
  <si>
    <t>114*5,0</t>
  </si>
  <si>
    <t>127*5,0</t>
  </si>
  <si>
    <t>133*5,0</t>
  </si>
  <si>
    <t>159*6,0</t>
  </si>
  <si>
    <t>325*8,0</t>
  </si>
  <si>
    <t>426*7,0</t>
  </si>
  <si>
    <t>325*6,0</t>
  </si>
  <si>
    <t>426*8,0</t>
  </si>
  <si>
    <t>530*8,0</t>
  </si>
  <si>
    <t>133*6,0</t>
  </si>
  <si>
    <t>108*4,0</t>
  </si>
  <si>
    <t xml:space="preserve"> 60*4,0 </t>
  </si>
  <si>
    <t>325*7,0</t>
  </si>
  <si>
    <t>89*5,0</t>
  </si>
  <si>
    <t>3сп</t>
  </si>
  <si>
    <t>159*8,0</t>
  </si>
  <si>
    <t>219*7,0</t>
  </si>
  <si>
    <t xml:space="preserve">Цена </t>
  </si>
  <si>
    <t>630*8,0</t>
  </si>
  <si>
    <t>720*9,0</t>
  </si>
  <si>
    <t>820*9,0</t>
  </si>
  <si>
    <t>1220*12,0</t>
  </si>
  <si>
    <t>17Г1С</t>
  </si>
  <si>
    <t>Вес п.м.</t>
  </si>
  <si>
    <t>200*200*5</t>
  </si>
  <si>
    <t>200*200*6</t>
  </si>
  <si>
    <t>250*250*8</t>
  </si>
  <si>
    <t>ст 3сп-5</t>
  </si>
  <si>
    <t xml:space="preserve"> (11,45-11,76)</t>
  </si>
  <si>
    <t xml:space="preserve"> (11,53-11,98)</t>
  </si>
  <si>
    <t xml:space="preserve"> (11,43-11,80)</t>
  </si>
  <si>
    <t xml:space="preserve">  (11,25-11,77)</t>
  </si>
  <si>
    <t>50*3,5</t>
  </si>
  <si>
    <t>Диаметр (мм)</t>
  </si>
  <si>
    <t>Трубы бесшовные ГОСТ 8732-78</t>
  </si>
  <si>
    <t>Трубы водогазопроводные ГОСТ 3262-75</t>
  </si>
  <si>
    <t>Трубы электросварные ГОСТ 10705-80, 10704-91</t>
  </si>
  <si>
    <t>Трубы электросварные ГОСТ 20295-85 К52</t>
  </si>
  <si>
    <t xml:space="preserve">                   </t>
  </si>
  <si>
    <t>Марка стали</t>
  </si>
  <si>
    <t>Кол-во метров в 1тн</t>
  </si>
  <si>
    <t>Диаметр*толщина стенки (мм)</t>
  </si>
  <si>
    <t>1020*10</t>
  </si>
  <si>
    <t>(11,64-11,71)</t>
  </si>
  <si>
    <t>10,0/10,5</t>
  </si>
  <si>
    <t>160*160*5</t>
  </si>
  <si>
    <t>160*160*6</t>
  </si>
  <si>
    <t>180*180*5</t>
  </si>
  <si>
    <t>за 1 м</t>
  </si>
  <si>
    <t>140*140*5</t>
  </si>
  <si>
    <t>140*140*6</t>
  </si>
  <si>
    <t>180*180*6</t>
  </si>
  <si>
    <t>Длина (м)</t>
  </si>
  <si>
    <t>100*100*4</t>
  </si>
  <si>
    <t>100*100*5</t>
  </si>
  <si>
    <t>100*100*6</t>
  </si>
  <si>
    <t>немерн</t>
  </si>
  <si>
    <t>120*120*5</t>
  </si>
  <si>
    <t>120*120*6</t>
  </si>
  <si>
    <t>133*4,5</t>
  </si>
  <si>
    <t>65*4,0</t>
  </si>
  <si>
    <t xml:space="preserve"> (с апреля месяца работаем также в субботу до 12:00 ч.)</t>
  </si>
  <si>
    <t>100*100*3</t>
  </si>
  <si>
    <t>530*7,0</t>
  </si>
  <si>
    <t>530*10,0</t>
  </si>
  <si>
    <t>ст21</t>
  </si>
  <si>
    <t>6</t>
  </si>
  <si>
    <t>120*120*4</t>
  </si>
  <si>
    <t xml:space="preserve">57*3,5 </t>
  </si>
  <si>
    <t>89*6,0</t>
  </si>
  <si>
    <t>168*6,0</t>
  </si>
  <si>
    <t>12</t>
  </si>
  <si>
    <t>Трубы оцинкованные ГОСТ 3262-75, 10704-91, 10705-80</t>
  </si>
  <si>
    <t>ст3</t>
  </si>
  <si>
    <t>127*3,5</t>
  </si>
  <si>
    <t>ст2ПС</t>
  </si>
  <si>
    <t>127*3,0</t>
  </si>
  <si>
    <t>219*8,0</t>
  </si>
  <si>
    <t>219*6,0 без фаски</t>
  </si>
  <si>
    <t>ст3сп</t>
  </si>
  <si>
    <t>127*4,0</t>
  </si>
  <si>
    <t>200*200*8</t>
  </si>
  <si>
    <t>Вес 1 шт (кг)</t>
  </si>
  <si>
    <t>25*2,5</t>
  </si>
  <si>
    <t>150*150*5</t>
  </si>
  <si>
    <t>ст2пс5</t>
  </si>
  <si>
    <t>40*20*1,5</t>
  </si>
  <si>
    <t>50*50*2,0</t>
  </si>
  <si>
    <t>60*60*2,0</t>
  </si>
  <si>
    <t>ОФИЦИАЛЬНЫЙ ПРЕДСТАВИТЕЛЬ РОССИЙСКИХ ЗАВОДОВ В РЕСПУБЛИКЕ КАЗАХСТАН</t>
  </si>
  <si>
    <t>50*50*3,0</t>
  </si>
  <si>
    <t>80*80*3,0</t>
  </si>
  <si>
    <t>Трубы профильные ГОСТ 8645-68/13663-86/8639-82/30245-2003</t>
  </si>
  <si>
    <t>60*40*2,0</t>
  </si>
  <si>
    <t>20*20*1,5</t>
  </si>
  <si>
    <t>20*20*2,0</t>
  </si>
  <si>
    <t>60*60*3,0</t>
  </si>
  <si>
    <t>80*40*3,0</t>
  </si>
  <si>
    <t>25*25*1,5</t>
  </si>
  <si>
    <t>15*15*1,5</t>
  </si>
  <si>
    <t>30*30*2,0</t>
  </si>
  <si>
    <t>80*40*2,0</t>
  </si>
  <si>
    <t>40*25*2,0</t>
  </si>
  <si>
    <t>80*80*4,0</t>
  </si>
  <si>
    <t>11,4/11,7</t>
  </si>
  <si>
    <t>97,128/99,684</t>
  </si>
  <si>
    <t>Наш адрес: г. Нур-Султан, шоссе Алаш 9, офис 201</t>
  </si>
  <si>
    <t>40*40*3,0</t>
  </si>
  <si>
    <t>10</t>
  </si>
  <si>
    <t>50*25*2,0</t>
  </si>
  <si>
    <t>30*30*1,5</t>
  </si>
  <si>
    <t>25*25*2,0</t>
  </si>
  <si>
    <t>моб: 8  701 079 44 24  тел: 54-60-08, 54-60-31</t>
  </si>
  <si>
    <t xml:space="preserve">60*40*3,0 </t>
  </si>
  <si>
    <t>80*60*2,0</t>
  </si>
  <si>
    <t>40*25*1,5</t>
  </si>
  <si>
    <t>50*50*4,0</t>
  </si>
  <si>
    <t>ст3/ст2</t>
  </si>
  <si>
    <t>Диаметр* толщина стенки (мм)</t>
  </si>
  <si>
    <t>23,04/40,32</t>
  </si>
  <si>
    <t xml:space="preserve">40*40*2,0 </t>
  </si>
  <si>
    <t xml:space="preserve">40*20*2,0 </t>
  </si>
  <si>
    <t>11,4</t>
  </si>
  <si>
    <t>40*40*1,5</t>
  </si>
  <si>
    <t>100*50*4,0</t>
  </si>
  <si>
    <t>Трубы оцинкованные ТУ 14-101-535-2004</t>
  </si>
  <si>
    <t>57*3,2</t>
  </si>
  <si>
    <t>10ПС</t>
  </si>
  <si>
    <t>52,67</t>
  </si>
  <si>
    <t>7</t>
  </si>
  <si>
    <t>140*140*4</t>
  </si>
  <si>
    <t>Наш адрес: г. Астана, шоссе Алаш 9, офис 201</t>
  </si>
  <si>
    <t>80*80*2,0</t>
  </si>
  <si>
    <t>100*50*3,0</t>
  </si>
  <si>
    <t>162,56</t>
  </si>
  <si>
    <t>84,13</t>
  </si>
  <si>
    <t>11,4/12</t>
  </si>
  <si>
    <t xml:space="preserve">Прайс-лист </t>
  </si>
  <si>
    <t>6/12</t>
  </si>
  <si>
    <t>23,04/46,08</t>
  </si>
  <si>
    <t>71,36/75,12</t>
  </si>
  <si>
    <t>195,51/205,8</t>
  </si>
  <si>
    <t>45,6</t>
  </si>
  <si>
    <t>145,12</t>
  </si>
  <si>
    <t>30*30*1,8</t>
  </si>
  <si>
    <t>174,306/183,48</t>
  </si>
  <si>
    <t>19,98</t>
  </si>
  <si>
    <t>72,5</t>
  </si>
  <si>
    <t>61,56/64,8</t>
  </si>
  <si>
    <t>12/6</t>
  </si>
  <si>
    <t>63/31,5</t>
  </si>
  <si>
    <t>102,83</t>
  </si>
  <si>
    <t>88,58</t>
  </si>
  <si>
    <t>58,08/29,04</t>
  </si>
  <si>
    <t>116,96</t>
  </si>
  <si>
    <t>от 18.03.2024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</si>
</sst>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3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30"/>
      <color theme="1"/>
      <name val="Calibri"/>
      <family val="2"/>
      <charset val="204"/>
      <scheme val="minor"/>
    </font>
    <font>
      <b/>
      <i/>
      <sz val="13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3"/>
      <color rgb="FF7030A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20"/>
      <color rgb="FFFF0000"/>
      <name val="Calibri"/>
      <family val="2"/>
      <charset val="204"/>
      <scheme val="minor"/>
    </font>
    <font>
      <i/>
      <sz val="20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0" fillId="0" borderId="0"/>
  </cellStyleXfs>
  <cellXfs count="179">
    <xf numFmtId="0" fontId="0" fillId="0" borderId="0" xfId="0"/>
    <xf numFmtId="0" fontId="0" fillId="0" borderId="0" xfId="0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43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3" borderId="0" xfId="0" applyFill="1"/>
    <xf numFmtId="0" fontId="0" fillId="0" borderId="1" xfId="0" applyBorder="1" applyAlignment="1">
      <alignment horizontal="center" vertical="center"/>
    </xf>
    <xf numFmtId="3" fontId="0" fillId="3" borderId="1" xfId="0" applyNumberFormat="1" applyFill="1" applyBorder="1" applyAlignment="1">
      <alignment horizontal="center"/>
    </xf>
    <xf numFmtId="0" fontId="0" fillId="4" borderId="0" xfId="0" applyFill="1"/>
    <xf numFmtId="3" fontId="0" fillId="3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6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2" fontId="0" fillId="3" borderId="0" xfId="0" applyNumberFormat="1" applyFill="1" applyAlignment="1">
      <alignment horizontal="left"/>
    </xf>
    <xf numFmtId="2" fontId="0" fillId="0" borderId="0" xfId="0" applyNumberFormat="1" applyFill="1" applyAlignment="1">
      <alignment horizontal="left"/>
    </xf>
    <xf numFmtId="0" fontId="0" fillId="3" borderId="5" xfId="0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/>
    <xf numFmtId="0" fontId="0" fillId="0" borderId="1" xfId="0" applyNumberForma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/>
    <xf numFmtId="0" fontId="0" fillId="3" borderId="1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2" fillId="3" borderId="0" xfId="0" applyFont="1" applyFill="1"/>
    <xf numFmtId="0" fontId="6" fillId="0" borderId="0" xfId="0" applyFont="1" applyBorder="1" applyAlignment="1">
      <alignment horizontal="center" vertical="center"/>
    </xf>
    <xf numFmtId="0" fontId="12" fillId="3" borderId="0" xfId="0" applyFont="1" applyFill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/>
    </xf>
    <xf numFmtId="0" fontId="10" fillId="0" borderId="15" xfId="0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6" borderId="2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1" fillId="7" borderId="10" xfId="1" applyFill="1" applyBorder="1" applyAlignment="1">
      <alignment horizontal="center"/>
    </xf>
    <xf numFmtId="0" fontId="1" fillId="7" borderId="15" xfId="1" applyFill="1" applyBorder="1" applyAlignment="1">
      <alignment horizontal="center"/>
    </xf>
    <xf numFmtId="0" fontId="1" fillId="7" borderId="11" xfId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11" fillId="7" borderId="13" xfId="0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11" fillId="7" borderId="14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 shrinkToFit="1"/>
    </xf>
    <xf numFmtId="0" fontId="4" fillId="7" borderId="0" xfId="0" applyFont="1" applyFill="1" applyBorder="1" applyAlignment="1">
      <alignment horizontal="center" shrinkToFit="1"/>
    </xf>
    <xf numFmtId="0" fontId="4" fillId="7" borderId="14" xfId="0" applyFont="1" applyFill="1" applyBorder="1" applyAlignment="1">
      <alignment horizontal="center" shrinkToFit="1"/>
    </xf>
    <xf numFmtId="0" fontId="19" fillId="0" borderId="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6" fillId="2" borderId="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98845</xdr:colOff>
      <xdr:row>0</xdr:row>
      <xdr:rowOff>89859</xdr:rowOff>
    </xdr:from>
    <xdr:to>
      <xdr:col>7</xdr:col>
      <xdr:colOff>790756</xdr:colOff>
      <xdr:row>2</xdr:row>
      <xdr:rowOff>485236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45" y="89859"/>
          <a:ext cx="5472383" cy="8266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stana.ktk@mail.ru" TargetMode="External"/><Relationship Id="rId1" Type="http://schemas.openxmlformats.org/officeDocument/2006/relationships/hyperlink" Target="mailto:astana.ktk@mail.r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K218"/>
  <sheetViews>
    <sheetView tabSelected="1" topLeftCell="B1" zoomScale="106" zoomScaleNormal="106" workbookViewId="0">
      <selection activeCell="B52" sqref="B52"/>
    </sheetView>
  </sheetViews>
  <sheetFormatPr defaultRowHeight="15" customHeight="1" x14ac:dyDescent="0.25"/>
  <cols>
    <col min="1" max="1" width="8.7109375" hidden="1" customWidth="1"/>
    <col min="2" max="2" width="15.140625" customWidth="1"/>
    <col min="3" max="3" width="2.5703125" hidden="1" customWidth="1"/>
    <col min="4" max="4" width="11" customWidth="1"/>
    <col min="5" max="5" width="12.5703125" customWidth="1"/>
    <col min="6" max="6" width="17" customWidth="1"/>
    <col min="7" max="7" width="16" customWidth="1"/>
    <col min="8" max="8" width="13.5703125" style="12" customWidth="1"/>
    <col min="9" max="9" width="9.140625" style="8" customWidth="1"/>
    <col min="10" max="10" width="7.42578125" style="35" hidden="1" customWidth="1"/>
  </cols>
  <sheetData>
    <row r="1" spans="2:10" ht="15" customHeight="1" x14ac:dyDescent="0.25">
      <c r="B1" s="138" t="s">
        <v>106</v>
      </c>
      <c r="C1" s="138"/>
      <c r="D1" s="138"/>
      <c r="E1" s="138"/>
      <c r="F1" s="138"/>
      <c r="G1" s="138"/>
      <c r="H1" s="138"/>
      <c r="I1" s="138"/>
    </row>
    <row r="2" spans="2:10" ht="18.75" customHeight="1" x14ac:dyDescent="0.25">
      <c r="B2" s="138"/>
      <c r="C2" s="138"/>
      <c r="D2" s="138"/>
      <c r="E2" s="138"/>
      <c r="F2" s="138"/>
      <c r="G2" s="138"/>
      <c r="H2" s="138"/>
      <c r="I2" s="138"/>
    </row>
    <row r="3" spans="2:10" ht="41.25" customHeight="1" x14ac:dyDescent="0.25">
      <c r="B3" s="143"/>
      <c r="C3" s="143"/>
      <c r="D3" s="143"/>
      <c r="E3" s="143"/>
      <c r="F3" s="143"/>
      <c r="G3" s="143"/>
      <c r="H3" s="143"/>
      <c r="I3" s="143"/>
      <c r="J3" s="36"/>
    </row>
    <row r="4" spans="2:10" ht="19.5" customHeight="1" x14ac:dyDescent="0.25">
      <c r="B4" s="75" t="s">
        <v>205</v>
      </c>
      <c r="C4" s="48"/>
      <c r="D4" s="144" t="s">
        <v>157</v>
      </c>
      <c r="E4" s="144"/>
      <c r="F4" s="144"/>
      <c r="G4" s="144"/>
      <c r="H4" s="144"/>
      <c r="I4" s="145"/>
      <c r="J4" s="36"/>
    </row>
    <row r="5" spans="2:10" ht="15.75" customHeight="1" x14ac:dyDescent="0.25">
      <c r="B5" s="109" t="s">
        <v>223</v>
      </c>
      <c r="C5" s="108"/>
      <c r="D5" s="146"/>
      <c r="E5" s="146"/>
      <c r="F5" s="146"/>
      <c r="G5" s="146"/>
      <c r="H5" s="146"/>
      <c r="I5" s="147"/>
      <c r="J5" s="36"/>
    </row>
    <row r="6" spans="2:10" s="1" customFormat="1" ht="15.75" customHeight="1" x14ac:dyDescent="0.25">
      <c r="B6" s="136" t="s">
        <v>186</v>
      </c>
      <c r="C6" s="163"/>
      <c r="D6" s="112" t="s">
        <v>107</v>
      </c>
      <c r="E6" s="125" t="s">
        <v>120</v>
      </c>
      <c r="F6" s="125" t="s">
        <v>9</v>
      </c>
      <c r="G6" s="112" t="s">
        <v>108</v>
      </c>
      <c r="H6" s="130" t="s">
        <v>85</v>
      </c>
      <c r="I6" s="131"/>
      <c r="J6" s="132"/>
    </row>
    <row r="7" spans="2:10" ht="30" customHeight="1" x14ac:dyDescent="0.25">
      <c r="B7" s="137"/>
      <c r="C7" s="164"/>
      <c r="D7" s="113"/>
      <c r="E7" s="126"/>
      <c r="F7" s="126"/>
      <c r="G7" s="113"/>
      <c r="H7" s="26" t="s">
        <v>10</v>
      </c>
      <c r="I7" s="43" t="s">
        <v>116</v>
      </c>
      <c r="J7" s="132"/>
    </row>
    <row r="8" spans="2:10" ht="15" hidden="1" customHeight="1" x14ac:dyDescent="0.25">
      <c r="B8" s="119" t="s">
        <v>0</v>
      </c>
      <c r="C8" s="120"/>
      <c r="D8" s="45" t="s">
        <v>13</v>
      </c>
      <c r="E8" s="45" t="s">
        <v>12</v>
      </c>
      <c r="F8" s="45">
        <v>3.37</v>
      </c>
      <c r="G8" s="2">
        <f>1000/F8</f>
        <v>296.73590504451039</v>
      </c>
      <c r="H8" s="14">
        <v>250000</v>
      </c>
      <c r="I8" s="7">
        <f>H8/G8</f>
        <v>842.5</v>
      </c>
    </row>
    <row r="9" spans="2:10" ht="15" hidden="1" customHeight="1" x14ac:dyDescent="0.25">
      <c r="B9" s="119" t="s">
        <v>1</v>
      </c>
      <c r="C9" s="120"/>
      <c r="D9" s="45" t="s">
        <v>13</v>
      </c>
      <c r="E9" s="45" t="s">
        <v>12</v>
      </c>
      <c r="F9" s="45">
        <v>3.56</v>
      </c>
      <c r="G9" s="2">
        <f t="shared" ref="G9:G45" si="0">1000/F9</f>
        <v>280.89887640449439</v>
      </c>
      <c r="H9" s="14">
        <v>220000</v>
      </c>
      <c r="I9" s="17">
        <f>H9/G9</f>
        <v>783.19999999999993</v>
      </c>
    </row>
    <row r="10" spans="2:10" ht="15" hidden="1" customHeight="1" x14ac:dyDescent="0.25">
      <c r="B10" s="119" t="s">
        <v>60</v>
      </c>
      <c r="C10" s="120"/>
      <c r="D10" s="45" t="s">
        <v>13</v>
      </c>
      <c r="E10" s="45" t="s">
        <v>12</v>
      </c>
      <c r="F10" s="45">
        <v>3.55</v>
      </c>
      <c r="G10" s="2">
        <f t="shared" ref="G10" si="1">1000/F10</f>
        <v>281.69014084507046</v>
      </c>
      <c r="H10" s="14">
        <v>196000</v>
      </c>
      <c r="I10" s="17">
        <f t="shared" ref="I10:I12" si="2">H10/G10</f>
        <v>695.8</v>
      </c>
    </row>
    <row r="11" spans="2:10" ht="14.25" hidden="1" customHeight="1" x14ac:dyDescent="0.25">
      <c r="B11" s="127" t="s">
        <v>102</v>
      </c>
      <c r="C11" s="128"/>
      <c r="D11" s="128"/>
      <c r="E11" s="128"/>
      <c r="F11" s="128"/>
      <c r="G11" s="128"/>
      <c r="H11" s="128"/>
      <c r="I11" s="129"/>
    </row>
    <row r="12" spans="2:10" ht="18" hidden="1" customHeight="1" x14ac:dyDescent="0.25">
      <c r="B12" s="119" t="s">
        <v>136</v>
      </c>
      <c r="C12" s="120"/>
      <c r="D12" s="133" t="s">
        <v>20</v>
      </c>
      <c r="E12" s="45" t="s">
        <v>124</v>
      </c>
      <c r="F12" s="42">
        <v>4.62</v>
      </c>
      <c r="G12" s="24">
        <f t="shared" si="0"/>
        <v>216.45021645021646</v>
      </c>
      <c r="H12" s="14">
        <v>550000</v>
      </c>
      <c r="I12" s="27">
        <f t="shared" si="2"/>
        <v>2541</v>
      </c>
    </row>
    <row r="13" spans="2:10" ht="17.25" hidden="1" customHeight="1" x14ac:dyDescent="0.25">
      <c r="B13" s="119" t="s">
        <v>61</v>
      </c>
      <c r="C13" s="120"/>
      <c r="D13" s="134"/>
      <c r="E13" s="45" t="s">
        <v>124</v>
      </c>
      <c r="F13" s="42">
        <v>5.23</v>
      </c>
      <c r="G13" s="24">
        <f t="shared" si="0"/>
        <v>191.20458891013382</v>
      </c>
      <c r="H13" s="14">
        <v>550000</v>
      </c>
      <c r="I13" s="27">
        <f>H13*F13/1000</f>
        <v>2876.5000000000005</v>
      </c>
    </row>
    <row r="14" spans="2:10" ht="18" hidden="1" customHeight="1" x14ac:dyDescent="0.25">
      <c r="B14" s="119" t="s">
        <v>62</v>
      </c>
      <c r="C14" s="120"/>
      <c r="D14" s="134"/>
      <c r="E14" s="45" t="s">
        <v>124</v>
      </c>
      <c r="F14" s="45">
        <v>6.41</v>
      </c>
      <c r="G14" s="24">
        <f t="shared" ref="G14:G15" si="3">1000/F14</f>
        <v>156.00624024960999</v>
      </c>
      <c r="H14" s="14">
        <v>550000</v>
      </c>
      <c r="I14" s="27">
        <f t="shared" ref="I14:I45" si="4">H14*F14/1000</f>
        <v>3525.5</v>
      </c>
    </row>
    <row r="15" spans="2:10" ht="19.5" hidden="1" customHeight="1" x14ac:dyDescent="0.25">
      <c r="B15" s="119" t="s">
        <v>46</v>
      </c>
      <c r="C15" s="120"/>
      <c r="D15" s="134"/>
      <c r="E15" s="45" t="s">
        <v>124</v>
      </c>
      <c r="F15" s="45">
        <v>7.55</v>
      </c>
      <c r="G15" s="24">
        <f t="shared" si="3"/>
        <v>132.45033112582783</v>
      </c>
      <c r="H15" s="14">
        <v>585000</v>
      </c>
      <c r="I15" s="27">
        <f t="shared" si="4"/>
        <v>4416.75</v>
      </c>
    </row>
    <row r="16" spans="2:10" ht="18" hidden="1" customHeight="1" x14ac:dyDescent="0.25">
      <c r="B16" s="119" t="s">
        <v>63</v>
      </c>
      <c r="C16" s="120"/>
      <c r="D16" s="134"/>
      <c r="E16" s="45" t="s">
        <v>124</v>
      </c>
      <c r="F16" s="20">
        <v>4.88</v>
      </c>
      <c r="G16" s="24">
        <f t="shared" ref="G16" si="5">1000/F16</f>
        <v>204.91803278688525</v>
      </c>
      <c r="H16" s="14">
        <v>585000</v>
      </c>
      <c r="I16" s="27">
        <f t="shared" si="4"/>
        <v>2854.8</v>
      </c>
    </row>
    <row r="17" spans="2:9" ht="17.25" hidden="1" customHeight="1" x14ac:dyDescent="0.25">
      <c r="B17" s="119" t="s">
        <v>79</v>
      </c>
      <c r="C17" s="120"/>
      <c r="D17" s="134"/>
      <c r="E17" s="45" t="s">
        <v>124</v>
      </c>
      <c r="F17" s="42">
        <v>5.52</v>
      </c>
      <c r="G17" s="24">
        <f t="shared" si="0"/>
        <v>181.15942028985509</v>
      </c>
      <c r="H17" s="14">
        <v>585000</v>
      </c>
      <c r="I17" s="27">
        <f t="shared" si="4"/>
        <v>3229.1999999999994</v>
      </c>
    </row>
    <row r="18" spans="2:9" ht="15.75" hidden="1" customHeight="1" x14ac:dyDescent="0.25">
      <c r="B18" s="119" t="s">
        <v>45</v>
      </c>
      <c r="C18" s="120"/>
      <c r="D18" s="134"/>
      <c r="E18" s="45" t="s">
        <v>124</v>
      </c>
      <c r="F18" s="31">
        <v>7.1</v>
      </c>
      <c r="G18" s="24">
        <f t="shared" ref="G18:G19" si="6">1000/F18</f>
        <v>140.84507042253523</v>
      </c>
      <c r="H18" s="14">
        <v>550000</v>
      </c>
      <c r="I18" s="27">
        <f t="shared" si="4"/>
        <v>3905</v>
      </c>
    </row>
    <row r="19" spans="2:9" ht="15" hidden="1" customHeight="1" x14ac:dyDescent="0.25">
      <c r="B19" s="45" t="s">
        <v>64</v>
      </c>
      <c r="C19" s="45"/>
      <c r="D19" s="134"/>
      <c r="E19" s="45" t="s">
        <v>124</v>
      </c>
      <c r="F19" s="45">
        <v>8.76</v>
      </c>
      <c r="G19" s="24">
        <f t="shared" si="6"/>
        <v>114.15525114155251</v>
      </c>
      <c r="H19" s="95">
        <v>560000</v>
      </c>
      <c r="I19" s="96">
        <f t="shared" si="4"/>
        <v>4905.6000000000004</v>
      </c>
    </row>
    <row r="20" spans="2:9" ht="15" hidden="1" customHeight="1" x14ac:dyDescent="0.25">
      <c r="B20" s="119" t="s">
        <v>65</v>
      </c>
      <c r="C20" s="120"/>
      <c r="D20" s="134"/>
      <c r="E20" s="45" t="s">
        <v>124</v>
      </c>
      <c r="F20" s="45">
        <v>10.11</v>
      </c>
      <c r="G20" s="24">
        <f t="shared" si="0"/>
        <v>98.911968348170134</v>
      </c>
      <c r="H20" s="95">
        <v>585000</v>
      </c>
      <c r="I20" s="96">
        <f t="shared" si="4"/>
        <v>5914.35</v>
      </c>
    </row>
    <row r="21" spans="2:9" ht="17.25" hidden="1" customHeight="1" x14ac:dyDescent="0.25">
      <c r="B21" s="119" t="s">
        <v>53</v>
      </c>
      <c r="C21" s="120"/>
      <c r="D21" s="134"/>
      <c r="E21" s="45" t="s">
        <v>124</v>
      </c>
      <c r="F21" s="45">
        <v>8.39</v>
      </c>
      <c r="G21" s="24">
        <f t="shared" si="0"/>
        <v>119.18951132300357</v>
      </c>
      <c r="H21" s="95">
        <v>585000</v>
      </c>
      <c r="I21" s="96">
        <f t="shared" si="4"/>
        <v>4908.1499999999996</v>
      </c>
    </row>
    <row r="22" spans="2:9" ht="16.5" hidden="1" customHeight="1" x14ac:dyDescent="0.25">
      <c r="B22" s="119" t="s">
        <v>81</v>
      </c>
      <c r="C22" s="120"/>
      <c r="D22" s="134"/>
      <c r="E22" s="45" t="s">
        <v>124</v>
      </c>
      <c r="F22" s="45">
        <v>10.36</v>
      </c>
      <c r="G22" s="24">
        <f t="shared" si="0"/>
        <v>96.525096525096529</v>
      </c>
      <c r="H22" s="95">
        <v>585000</v>
      </c>
      <c r="I22" s="96">
        <f t="shared" si="4"/>
        <v>6060.6</v>
      </c>
    </row>
    <row r="23" spans="2:9" ht="18" hidden="1" customHeight="1" x14ac:dyDescent="0.25">
      <c r="B23" s="119" t="s">
        <v>2</v>
      </c>
      <c r="C23" s="120"/>
      <c r="D23" s="134"/>
      <c r="E23" s="45" t="s">
        <v>124</v>
      </c>
      <c r="F23" s="45">
        <v>12.28</v>
      </c>
      <c r="G23" s="24">
        <f t="shared" si="0"/>
        <v>81.433224755700337</v>
      </c>
      <c r="H23" s="95">
        <v>585000</v>
      </c>
      <c r="I23" s="96">
        <f t="shared" si="4"/>
        <v>7183.8</v>
      </c>
    </row>
    <row r="24" spans="2:9" ht="18" hidden="1" customHeight="1" x14ac:dyDescent="0.25">
      <c r="B24" s="119" t="s">
        <v>3</v>
      </c>
      <c r="C24" s="120"/>
      <c r="D24" s="134"/>
      <c r="E24" s="45" t="s">
        <v>124</v>
      </c>
      <c r="F24" s="45">
        <v>11.96</v>
      </c>
      <c r="G24" s="24">
        <f t="shared" si="0"/>
        <v>83.61204013377926</v>
      </c>
      <c r="H24" s="95">
        <v>585000</v>
      </c>
      <c r="I24" s="96">
        <f t="shared" si="4"/>
        <v>6996.6000000000013</v>
      </c>
    </row>
    <row r="25" spans="2:9" ht="16.5" hidden="1" customHeight="1" x14ac:dyDescent="0.25">
      <c r="B25" s="119" t="s">
        <v>4</v>
      </c>
      <c r="C25" s="120"/>
      <c r="D25" s="134"/>
      <c r="E25" s="45" t="s">
        <v>124</v>
      </c>
      <c r="F25" s="45">
        <v>14.21</v>
      </c>
      <c r="G25" s="24">
        <f t="shared" si="0"/>
        <v>70.372976776917653</v>
      </c>
      <c r="H25" s="95">
        <v>585000</v>
      </c>
      <c r="I25" s="96">
        <f t="shared" si="4"/>
        <v>8312.85</v>
      </c>
    </row>
    <row r="26" spans="2:9" ht="16.5" hidden="1" customHeight="1" x14ac:dyDescent="0.25">
      <c r="B26" s="45" t="s">
        <v>81</v>
      </c>
      <c r="C26" s="45"/>
      <c r="D26" s="134"/>
      <c r="E26" s="45" t="s">
        <v>124</v>
      </c>
      <c r="F26" s="45">
        <v>10.36</v>
      </c>
      <c r="G26" s="24">
        <f t="shared" si="0"/>
        <v>96.525096525096529</v>
      </c>
      <c r="H26" s="95">
        <v>550000</v>
      </c>
      <c r="I26" s="96">
        <f t="shared" si="4"/>
        <v>5698</v>
      </c>
    </row>
    <row r="27" spans="2:9" ht="15.75" hidden="1" customHeight="1" x14ac:dyDescent="0.25">
      <c r="B27" s="45" t="s">
        <v>137</v>
      </c>
      <c r="C27" s="45"/>
      <c r="D27" s="134"/>
      <c r="E27" s="45" t="s">
        <v>124</v>
      </c>
      <c r="F27" s="45">
        <v>12.27</v>
      </c>
      <c r="G27" s="24">
        <f t="shared" si="0"/>
        <v>81.499592502037487</v>
      </c>
      <c r="H27" s="95">
        <v>585000</v>
      </c>
      <c r="I27" s="96">
        <f t="shared" si="4"/>
        <v>7177.95</v>
      </c>
    </row>
    <row r="28" spans="2:9" ht="15.75" hidden="1" customHeight="1" x14ac:dyDescent="0.25">
      <c r="B28" s="45" t="s">
        <v>78</v>
      </c>
      <c r="C28" s="45"/>
      <c r="D28" s="134"/>
      <c r="E28" s="45" t="s">
        <v>124</v>
      </c>
      <c r="F28" s="45">
        <v>10.26</v>
      </c>
      <c r="G28" s="24">
        <f t="shared" si="0"/>
        <v>97.465886939571149</v>
      </c>
      <c r="H28" s="95">
        <v>550000</v>
      </c>
      <c r="I28" s="96">
        <f t="shared" si="4"/>
        <v>5643</v>
      </c>
    </row>
    <row r="29" spans="2:9" ht="18.75" hidden="1" customHeight="1" x14ac:dyDescent="0.25">
      <c r="B29" s="119" t="s">
        <v>5</v>
      </c>
      <c r="C29" s="120"/>
      <c r="D29" s="134"/>
      <c r="E29" s="45" t="s">
        <v>124</v>
      </c>
      <c r="F29" s="45">
        <v>19.73</v>
      </c>
      <c r="G29" s="24">
        <f t="shared" si="0"/>
        <v>50.684237202230108</v>
      </c>
      <c r="H29" s="95">
        <v>585000</v>
      </c>
      <c r="I29" s="96">
        <f t="shared" si="4"/>
        <v>11542.05</v>
      </c>
    </row>
    <row r="30" spans="2:9" ht="16.5" hidden="1" customHeight="1" x14ac:dyDescent="0.25">
      <c r="B30" s="45" t="s">
        <v>66</v>
      </c>
      <c r="C30" s="45"/>
      <c r="D30" s="134"/>
      <c r="E30" s="45" t="s">
        <v>124</v>
      </c>
      <c r="F30" s="45">
        <v>12.7</v>
      </c>
      <c r="G30" s="24">
        <f t="shared" si="0"/>
        <v>78.740157480314963</v>
      </c>
      <c r="H30" s="95">
        <v>585000</v>
      </c>
      <c r="I30" s="96">
        <f t="shared" si="4"/>
        <v>7429.5</v>
      </c>
    </row>
    <row r="31" spans="2:9" ht="15.75" hidden="1" customHeight="1" x14ac:dyDescent="0.25">
      <c r="B31" s="50" t="s">
        <v>67</v>
      </c>
      <c r="C31" s="51"/>
      <c r="D31" s="134"/>
      <c r="E31" s="45" t="s">
        <v>124</v>
      </c>
      <c r="F31" s="45">
        <v>15.09</v>
      </c>
      <c r="G31" s="24">
        <f t="shared" si="0"/>
        <v>66.269052352551356</v>
      </c>
      <c r="H31" s="95">
        <v>585000</v>
      </c>
      <c r="I31" s="96">
        <f t="shared" si="4"/>
        <v>8827.65</v>
      </c>
    </row>
    <row r="32" spans="2:9" ht="15" hidden="1" customHeight="1" x14ac:dyDescent="0.25">
      <c r="B32" s="119" t="s">
        <v>68</v>
      </c>
      <c r="C32" s="120"/>
      <c r="D32" s="134"/>
      <c r="E32" s="45" t="s">
        <v>124</v>
      </c>
      <c r="F32" s="45">
        <v>13.44</v>
      </c>
      <c r="G32" s="24">
        <f t="shared" si="0"/>
        <v>74.404761904761912</v>
      </c>
      <c r="H32" s="95">
        <v>590000</v>
      </c>
      <c r="I32" s="96">
        <f t="shared" si="4"/>
        <v>7929.6</v>
      </c>
    </row>
    <row r="33" spans="2:9" ht="14.25" hidden="1" customHeight="1" x14ac:dyDescent="0.25">
      <c r="B33" s="119" t="s">
        <v>69</v>
      </c>
      <c r="C33" s="120"/>
      <c r="D33" s="134"/>
      <c r="E33" s="45" t="s">
        <v>124</v>
      </c>
      <c r="F33" s="45">
        <v>15.05</v>
      </c>
      <c r="G33" s="24">
        <f t="shared" ref="G33" si="7">1000/F33</f>
        <v>66.44518272425249</v>
      </c>
      <c r="H33" s="14">
        <v>585000</v>
      </c>
      <c r="I33" s="27">
        <f t="shared" si="4"/>
        <v>8804.25</v>
      </c>
    </row>
    <row r="34" spans="2:9" ht="15" hidden="1" customHeight="1" x14ac:dyDescent="0.25">
      <c r="B34" s="119" t="s">
        <v>70</v>
      </c>
      <c r="C34" s="120"/>
      <c r="D34" s="134"/>
      <c r="E34" s="45" t="s">
        <v>124</v>
      </c>
      <c r="F34" s="45">
        <v>15.78</v>
      </c>
      <c r="G34" s="24">
        <f t="shared" si="0"/>
        <v>63.371356147021551</v>
      </c>
      <c r="H34" s="14">
        <v>585000</v>
      </c>
      <c r="I34" s="27">
        <f t="shared" si="4"/>
        <v>9231.2999999999993</v>
      </c>
    </row>
    <row r="35" spans="2:9" ht="13.5" hidden="1" customHeight="1" x14ac:dyDescent="0.25">
      <c r="B35" s="119" t="s">
        <v>77</v>
      </c>
      <c r="C35" s="120"/>
      <c r="D35" s="134"/>
      <c r="E35" s="45" t="s">
        <v>124</v>
      </c>
      <c r="F35" s="45">
        <v>18.8</v>
      </c>
      <c r="G35" s="24">
        <f t="shared" si="0"/>
        <v>53.191489361702125</v>
      </c>
      <c r="H35" s="14">
        <v>585000</v>
      </c>
      <c r="I35" s="27">
        <f t="shared" si="4"/>
        <v>10998</v>
      </c>
    </row>
    <row r="36" spans="2:9" ht="15" hidden="1" customHeight="1" x14ac:dyDescent="0.25">
      <c r="B36" s="45" t="s">
        <v>26</v>
      </c>
      <c r="C36" s="45"/>
      <c r="D36" s="134"/>
      <c r="E36" s="45" t="s">
        <v>124</v>
      </c>
      <c r="F36" s="45">
        <v>18.989999999999998</v>
      </c>
      <c r="G36" s="24">
        <f t="shared" si="0"/>
        <v>52.659294365455509</v>
      </c>
      <c r="H36" s="14">
        <v>585000</v>
      </c>
      <c r="I36" s="27">
        <f t="shared" si="4"/>
        <v>11109.15</v>
      </c>
    </row>
    <row r="37" spans="2:9" ht="16.5" hidden="1" customHeight="1" x14ac:dyDescent="0.25">
      <c r="B37" s="45" t="s">
        <v>71</v>
      </c>
      <c r="C37" s="45"/>
      <c r="D37" s="134"/>
      <c r="E37" s="45" t="s">
        <v>124</v>
      </c>
      <c r="F37" s="45">
        <v>22.64</v>
      </c>
      <c r="G37" s="24">
        <f t="shared" ref="G37" si="8">1000/F37</f>
        <v>44.169611307420496</v>
      </c>
      <c r="H37" s="14">
        <v>585000</v>
      </c>
      <c r="I37" s="27">
        <f t="shared" si="4"/>
        <v>13244.4</v>
      </c>
    </row>
    <row r="38" spans="2:9" ht="0.75" hidden="1" customHeight="1" x14ac:dyDescent="0.25">
      <c r="B38" s="45" t="s">
        <v>83</v>
      </c>
      <c r="C38" s="45"/>
      <c r="D38" s="134"/>
      <c r="E38" s="45" t="s">
        <v>124</v>
      </c>
      <c r="F38" s="45">
        <v>32.729999999999997</v>
      </c>
      <c r="G38" s="24">
        <f t="shared" si="0"/>
        <v>30.55300947143294</v>
      </c>
      <c r="H38" s="14">
        <v>585000</v>
      </c>
      <c r="I38" s="27">
        <f t="shared" si="4"/>
        <v>19147.05</v>
      </c>
    </row>
    <row r="39" spans="2:9" ht="18" hidden="1" customHeight="1" x14ac:dyDescent="0.25">
      <c r="B39" s="45" t="s">
        <v>138</v>
      </c>
      <c r="C39" s="45"/>
      <c r="D39" s="134"/>
      <c r="E39" s="45" t="s">
        <v>124</v>
      </c>
      <c r="F39" s="45">
        <v>23.97</v>
      </c>
      <c r="G39" s="24">
        <f t="shared" si="0"/>
        <v>41.718815185648729</v>
      </c>
      <c r="H39" s="14">
        <v>585000</v>
      </c>
      <c r="I39" s="27">
        <f t="shared" si="4"/>
        <v>14022.45</v>
      </c>
    </row>
    <row r="40" spans="2:9" ht="0.75" hidden="1" customHeight="1" x14ac:dyDescent="0.25">
      <c r="B40" s="45" t="s">
        <v>55</v>
      </c>
      <c r="C40" s="45"/>
      <c r="D40" s="134"/>
      <c r="E40" s="45" t="s">
        <v>124</v>
      </c>
      <c r="F40" s="45">
        <v>36.590000000000003</v>
      </c>
      <c r="G40" s="24">
        <f t="shared" si="0"/>
        <v>27.329871549603713</v>
      </c>
      <c r="H40" s="14">
        <v>585000</v>
      </c>
      <c r="I40" s="27">
        <f t="shared" si="4"/>
        <v>21405.150000000005</v>
      </c>
    </row>
    <row r="41" spans="2:9" ht="16.5" hidden="1" customHeight="1" x14ac:dyDescent="0.25">
      <c r="B41" s="119" t="s">
        <v>84</v>
      </c>
      <c r="C41" s="120"/>
      <c r="D41" s="134"/>
      <c r="E41" s="45" t="s">
        <v>124</v>
      </c>
      <c r="F41" s="45">
        <v>36.6</v>
      </c>
      <c r="G41" s="24">
        <f t="shared" ref="G41:G42" si="9">1000/F41</f>
        <v>27.3224043715847</v>
      </c>
      <c r="H41" s="14">
        <v>585000</v>
      </c>
      <c r="I41" s="27">
        <f t="shared" si="4"/>
        <v>21411</v>
      </c>
    </row>
    <row r="42" spans="2:9" ht="16.5" hidden="1" customHeight="1" x14ac:dyDescent="0.25">
      <c r="B42" s="63" t="s">
        <v>145</v>
      </c>
      <c r="C42" s="64"/>
      <c r="D42" s="134"/>
      <c r="E42" s="45" t="s">
        <v>124</v>
      </c>
      <c r="F42" s="45">
        <v>41.63</v>
      </c>
      <c r="G42" s="24">
        <f t="shared" si="9"/>
        <v>24.021138601969731</v>
      </c>
      <c r="H42" s="14">
        <v>585000</v>
      </c>
      <c r="I42" s="27">
        <f t="shared" si="4"/>
        <v>24353.55</v>
      </c>
    </row>
    <row r="43" spans="2:9" ht="16.5" hidden="1" customHeight="1" x14ac:dyDescent="0.25">
      <c r="B43" s="119" t="s">
        <v>47</v>
      </c>
      <c r="C43" s="120"/>
      <c r="D43" s="134"/>
      <c r="E43" s="45" t="s">
        <v>124</v>
      </c>
      <c r="F43" s="45">
        <v>52.54</v>
      </c>
      <c r="G43" s="24">
        <f t="shared" si="0"/>
        <v>19.033117624666922</v>
      </c>
      <c r="H43" s="14">
        <v>585000</v>
      </c>
      <c r="I43" s="27">
        <f t="shared" si="4"/>
        <v>30735.9</v>
      </c>
    </row>
    <row r="44" spans="2:9" ht="15" hidden="1" customHeight="1" x14ac:dyDescent="0.25">
      <c r="B44" s="119" t="s">
        <v>28</v>
      </c>
      <c r="C44" s="120"/>
      <c r="D44" s="134"/>
      <c r="E44" s="45" t="s">
        <v>124</v>
      </c>
      <c r="F44" s="45">
        <v>80.099999999999994</v>
      </c>
      <c r="G44" s="24">
        <f t="shared" si="0"/>
        <v>12.484394506866417</v>
      </c>
      <c r="H44" s="14">
        <v>585000</v>
      </c>
      <c r="I44" s="27">
        <f t="shared" si="4"/>
        <v>46858.5</v>
      </c>
    </row>
    <row r="45" spans="2:9" ht="16.5" hidden="1" customHeight="1" x14ac:dyDescent="0.25">
      <c r="B45" s="45" t="s">
        <v>72</v>
      </c>
      <c r="C45" s="45"/>
      <c r="D45" s="135"/>
      <c r="E45" s="45" t="s">
        <v>124</v>
      </c>
      <c r="F45" s="45">
        <v>63.33</v>
      </c>
      <c r="G45" s="24">
        <f t="shared" si="0"/>
        <v>15.790304752881731</v>
      </c>
      <c r="H45" s="14">
        <v>585000</v>
      </c>
      <c r="I45" s="27">
        <f t="shared" si="4"/>
        <v>37048.050000000003</v>
      </c>
    </row>
    <row r="46" spans="2:9" ht="15" customHeight="1" x14ac:dyDescent="0.25">
      <c r="B46" s="127" t="s">
        <v>103</v>
      </c>
      <c r="C46" s="128"/>
      <c r="D46" s="128"/>
      <c r="E46" s="128"/>
      <c r="F46" s="128"/>
      <c r="G46" s="128"/>
      <c r="H46" s="128"/>
      <c r="I46" s="129"/>
    </row>
    <row r="47" spans="2:9" ht="20.25" hidden="1" customHeight="1" x14ac:dyDescent="0.25">
      <c r="B47" s="165" t="s">
        <v>101</v>
      </c>
      <c r="C47" s="166"/>
      <c r="D47" s="139" t="s">
        <v>107</v>
      </c>
      <c r="E47" s="141" t="s">
        <v>8</v>
      </c>
      <c r="F47" s="141" t="s">
        <v>33</v>
      </c>
      <c r="G47" s="112" t="s">
        <v>108</v>
      </c>
      <c r="H47" s="114" t="s">
        <v>85</v>
      </c>
      <c r="I47" s="115"/>
    </row>
    <row r="48" spans="2:9" ht="23.25" hidden="1" customHeight="1" x14ac:dyDescent="0.25">
      <c r="B48" s="167"/>
      <c r="C48" s="168"/>
      <c r="D48" s="140"/>
      <c r="E48" s="142"/>
      <c r="F48" s="142"/>
      <c r="G48" s="113"/>
      <c r="H48" s="25" t="s">
        <v>10</v>
      </c>
      <c r="I48" s="47" t="s">
        <v>11</v>
      </c>
    </row>
    <row r="49" spans="2:10" ht="19.5" customHeight="1" x14ac:dyDescent="0.25">
      <c r="B49" s="136" t="s">
        <v>186</v>
      </c>
      <c r="C49" s="49"/>
      <c r="D49" s="112" t="s">
        <v>107</v>
      </c>
      <c r="E49" s="125" t="s">
        <v>120</v>
      </c>
      <c r="F49" s="125" t="s">
        <v>150</v>
      </c>
      <c r="G49" s="112" t="s">
        <v>108</v>
      </c>
      <c r="H49" s="130" t="s">
        <v>85</v>
      </c>
      <c r="I49" s="131"/>
    </row>
    <row r="50" spans="2:10" x14ac:dyDescent="0.25">
      <c r="B50" s="137"/>
      <c r="C50" s="49"/>
      <c r="D50" s="113"/>
      <c r="E50" s="126"/>
      <c r="F50" s="126"/>
      <c r="G50" s="113"/>
      <c r="H50" s="26" t="s">
        <v>10</v>
      </c>
      <c r="I50" s="43" t="s">
        <v>116</v>
      </c>
    </row>
    <row r="51" spans="2:10" s="60" customFormat="1" ht="0.75" hidden="1" customHeight="1" x14ac:dyDescent="0.25">
      <c r="B51" s="6" t="s">
        <v>27</v>
      </c>
      <c r="C51" s="6"/>
      <c r="D51" s="5" t="s">
        <v>15</v>
      </c>
      <c r="E51" s="5">
        <v>9</v>
      </c>
      <c r="F51" s="5">
        <f t="shared" ref="F51:F64" si="10">E51*J51</f>
        <v>10.44</v>
      </c>
      <c r="G51" s="24">
        <f t="shared" ref="G51:G64" si="11">1000/J51</f>
        <v>862.06896551724139</v>
      </c>
      <c r="H51" s="57">
        <v>200000</v>
      </c>
      <c r="I51" s="58">
        <f t="shared" ref="I51:I63" si="12">H51*J51/1000</f>
        <v>231.99999999999997</v>
      </c>
      <c r="J51" s="59">
        <v>1.1599999999999999</v>
      </c>
    </row>
    <row r="52" spans="2:10" x14ac:dyDescent="0.25">
      <c r="B52" s="6" t="s">
        <v>16</v>
      </c>
      <c r="C52" s="6"/>
      <c r="D52" s="13" t="s">
        <v>141</v>
      </c>
      <c r="E52" s="13">
        <v>6</v>
      </c>
      <c r="F52" s="5">
        <f t="shared" si="10"/>
        <v>7.68</v>
      </c>
      <c r="G52" s="24">
        <f t="shared" si="11"/>
        <v>781.25</v>
      </c>
      <c r="H52" s="97">
        <v>370000</v>
      </c>
      <c r="I52" s="98">
        <f t="shared" si="12"/>
        <v>473.6</v>
      </c>
      <c r="J52" s="55">
        <v>1.28</v>
      </c>
    </row>
    <row r="53" spans="2:10" hidden="1" x14ac:dyDescent="0.25">
      <c r="B53" s="6" t="s">
        <v>50</v>
      </c>
      <c r="C53" s="6"/>
      <c r="D53" s="5" t="s">
        <v>32</v>
      </c>
      <c r="E53" s="5">
        <v>6</v>
      </c>
      <c r="F53" s="5">
        <f t="shared" si="10"/>
        <v>9</v>
      </c>
      <c r="G53" s="24">
        <f t="shared" si="11"/>
        <v>666.66666666666663</v>
      </c>
      <c r="H53" s="97">
        <v>370000</v>
      </c>
      <c r="I53" s="98">
        <f t="shared" si="12"/>
        <v>555</v>
      </c>
      <c r="J53" s="35">
        <v>1.5</v>
      </c>
    </row>
    <row r="54" spans="2:10" x14ac:dyDescent="0.25">
      <c r="B54" s="6" t="s">
        <v>17</v>
      </c>
      <c r="C54" s="6"/>
      <c r="D54" s="93" t="s">
        <v>141</v>
      </c>
      <c r="E54" s="5">
        <v>6</v>
      </c>
      <c r="F54" s="5">
        <f>E54*J54</f>
        <v>9.9599999999999991</v>
      </c>
      <c r="G54" s="24">
        <f t="shared" si="11"/>
        <v>602.40963855421694</v>
      </c>
      <c r="H54" s="97">
        <v>370000</v>
      </c>
      <c r="I54" s="98">
        <f t="shared" si="12"/>
        <v>614.20000000000005</v>
      </c>
      <c r="J54" s="55">
        <v>1.66</v>
      </c>
    </row>
    <row r="55" spans="2:10" ht="15" hidden="1" customHeight="1" x14ac:dyDescent="0.25">
      <c r="B55" s="6" t="s">
        <v>151</v>
      </c>
      <c r="C55" s="6"/>
      <c r="D55" s="72" t="s">
        <v>32</v>
      </c>
      <c r="E55" s="5">
        <v>6</v>
      </c>
      <c r="F55" s="5">
        <f t="shared" ref="F55:F59" si="13">E55*J55</f>
        <v>11.52</v>
      </c>
      <c r="G55" s="24">
        <f t="shared" si="11"/>
        <v>520.83333333333337</v>
      </c>
      <c r="H55" s="97">
        <v>370000</v>
      </c>
      <c r="I55" s="98">
        <f t="shared" si="12"/>
        <v>710.4</v>
      </c>
      <c r="J55" s="55">
        <v>1.92</v>
      </c>
    </row>
    <row r="56" spans="2:10" s="12" customFormat="1" x14ac:dyDescent="0.25">
      <c r="B56" s="53" t="s">
        <v>31</v>
      </c>
      <c r="C56" s="18"/>
      <c r="D56" s="102" t="s">
        <v>141</v>
      </c>
      <c r="E56" s="34" t="s">
        <v>134</v>
      </c>
      <c r="F56" s="5">
        <f t="shared" si="13"/>
        <v>12.72</v>
      </c>
      <c r="G56" s="24">
        <f t="shared" si="11"/>
        <v>471.69811320754712</v>
      </c>
      <c r="H56" s="97">
        <v>370000</v>
      </c>
      <c r="I56" s="98">
        <f t="shared" si="12"/>
        <v>784.4</v>
      </c>
      <c r="J56" s="35">
        <v>2.12</v>
      </c>
    </row>
    <row r="57" spans="2:10" s="12" customFormat="1" hidden="1" x14ac:dyDescent="0.25">
      <c r="B57" s="18" t="s">
        <v>23</v>
      </c>
      <c r="C57" s="18"/>
      <c r="D57" s="92" t="s">
        <v>32</v>
      </c>
      <c r="E57" s="11">
        <v>6</v>
      </c>
      <c r="F57" s="5">
        <f t="shared" si="13"/>
        <v>14.399999999999999</v>
      </c>
      <c r="G57" s="24">
        <f t="shared" si="11"/>
        <v>416.66666666666669</v>
      </c>
      <c r="H57" s="97">
        <v>370000</v>
      </c>
      <c r="I57" s="98">
        <f t="shared" si="12"/>
        <v>888</v>
      </c>
      <c r="J57" s="55">
        <v>2.4</v>
      </c>
    </row>
    <row r="58" spans="2:10" s="12" customFormat="1" x14ac:dyDescent="0.25">
      <c r="B58" s="18" t="s">
        <v>40</v>
      </c>
      <c r="C58" s="18"/>
      <c r="D58" s="94" t="s">
        <v>147</v>
      </c>
      <c r="E58" s="34" t="s">
        <v>134</v>
      </c>
      <c r="F58" s="5">
        <f t="shared" si="13"/>
        <v>16.38</v>
      </c>
      <c r="G58" s="24">
        <f t="shared" si="11"/>
        <v>366.30036630036631</v>
      </c>
      <c r="H58" s="97">
        <v>370000</v>
      </c>
      <c r="I58" s="98">
        <f t="shared" si="12"/>
        <v>1010.1</v>
      </c>
      <c r="J58" s="35">
        <v>2.73</v>
      </c>
    </row>
    <row r="59" spans="2:10" s="12" customFormat="1" x14ac:dyDescent="0.25">
      <c r="B59" s="18" t="s">
        <v>18</v>
      </c>
      <c r="C59" s="18"/>
      <c r="D59" s="56" t="s">
        <v>147</v>
      </c>
      <c r="E59" s="11">
        <v>6</v>
      </c>
      <c r="F59" s="5">
        <f t="shared" si="13"/>
        <v>18.54</v>
      </c>
      <c r="G59" s="24">
        <f t="shared" si="11"/>
        <v>323.62459546925567</v>
      </c>
      <c r="H59" s="97">
        <v>370000</v>
      </c>
      <c r="I59" s="98">
        <f t="shared" si="12"/>
        <v>1143.3</v>
      </c>
      <c r="J59" s="35">
        <v>3.09</v>
      </c>
    </row>
    <row r="60" spans="2:10" s="12" customFormat="1" x14ac:dyDescent="0.25">
      <c r="B60" s="9" t="s">
        <v>21</v>
      </c>
      <c r="C60" s="10"/>
      <c r="D60" s="19" t="s">
        <v>141</v>
      </c>
      <c r="E60" s="34" t="s">
        <v>134</v>
      </c>
      <c r="F60" s="52" t="s">
        <v>214</v>
      </c>
      <c r="G60" s="24">
        <f t="shared" si="11"/>
        <v>300.30030030030031</v>
      </c>
      <c r="H60" s="97">
        <v>370000</v>
      </c>
      <c r="I60" s="98">
        <f t="shared" si="12"/>
        <v>1232.0999999999999</v>
      </c>
      <c r="J60" s="55">
        <v>3.33</v>
      </c>
    </row>
    <row r="61" spans="2:10" s="12" customFormat="1" ht="17.25" hidden="1" customHeight="1" x14ac:dyDescent="0.25">
      <c r="B61" s="18" t="s">
        <v>14</v>
      </c>
      <c r="C61" s="18"/>
      <c r="D61" s="19" t="s">
        <v>141</v>
      </c>
      <c r="E61" s="34" t="s">
        <v>134</v>
      </c>
      <c r="F61" s="32" t="s">
        <v>187</v>
      </c>
      <c r="G61" s="24">
        <f t="shared" si="11"/>
        <v>260.41666666666669</v>
      </c>
      <c r="H61" s="97">
        <v>370000</v>
      </c>
      <c r="I61" s="98">
        <f t="shared" si="12"/>
        <v>1420.8</v>
      </c>
      <c r="J61" s="35">
        <v>3.84</v>
      </c>
    </row>
    <row r="62" spans="2:10" s="12" customFormat="1" x14ac:dyDescent="0.25">
      <c r="B62" s="53" t="s">
        <v>14</v>
      </c>
      <c r="C62" s="18"/>
      <c r="D62" s="11" t="s">
        <v>82</v>
      </c>
      <c r="E62" s="34" t="s">
        <v>206</v>
      </c>
      <c r="F62" s="5" t="s">
        <v>207</v>
      </c>
      <c r="G62" s="24">
        <f t="shared" si="11"/>
        <v>260.41666666666669</v>
      </c>
      <c r="H62" s="97">
        <v>370000</v>
      </c>
      <c r="I62" s="98">
        <f t="shared" si="12"/>
        <v>1420.8</v>
      </c>
      <c r="J62" s="35">
        <v>3.84</v>
      </c>
    </row>
    <row r="63" spans="2:10" s="12" customFormat="1" hidden="1" x14ac:dyDescent="0.25">
      <c r="B63" s="18" t="s">
        <v>49</v>
      </c>
      <c r="C63" s="18"/>
      <c r="D63" s="90" t="s">
        <v>15</v>
      </c>
      <c r="E63" s="34" t="s">
        <v>176</v>
      </c>
      <c r="F63" s="5">
        <v>42.2</v>
      </c>
      <c r="G63" s="24">
        <f t="shared" si="11"/>
        <v>236.96682464454977</v>
      </c>
      <c r="H63" s="97">
        <v>385000</v>
      </c>
      <c r="I63" s="28">
        <f t="shared" si="12"/>
        <v>1624.7</v>
      </c>
      <c r="J63" s="35">
        <v>4.22</v>
      </c>
    </row>
    <row r="64" spans="2:10" s="12" customFormat="1" hidden="1" x14ac:dyDescent="0.25">
      <c r="B64" s="18" t="s">
        <v>100</v>
      </c>
      <c r="C64" s="18"/>
      <c r="D64" s="62" t="s">
        <v>147</v>
      </c>
      <c r="E64" s="11">
        <v>11.7</v>
      </c>
      <c r="F64" s="5">
        <f t="shared" si="10"/>
        <v>57.212999999999994</v>
      </c>
      <c r="G64" s="24">
        <f t="shared" si="11"/>
        <v>204.49897750511249</v>
      </c>
      <c r="H64" s="97">
        <v>385000</v>
      </c>
      <c r="I64" s="28">
        <f t="shared" ref="I64" si="14">H64/G64</f>
        <v>1882.6499999999999</v>
      </c>
      <c r="J64" s="35">
        <v>4.8899999999999997</v>
      </c>
    </row>
    <row r="65" spans="2:10" ht="15" customHeight="1" x14ac:dyDescent="0.25">
      <c r="B65" s="127" t="s">
        <v>104</v>
      </c>
      <c r="C65" s="128"/>
      <c r="D65" s="128"/>
      <c r="E65" s="128"/>
      <c r="F65" s="128"/>
      <c r="G65" s="128"/>
      <c r="H65" s="128"/>
      <c r="I65" s="129"/>
    </row>
    <row r="66" spans="2:10" ht="17.25" hidden="1" customHeight="1" x14ac:dyDescent="0.25">
      <c r="B66" s="6" t="s">
        <v>57</v>
      </c>
      <c r="C66" s="6"/>
      <c r="D66" s="5" t="s">
        <v>32</v>
      </c>
      <c r="E66" s="5">
        <v>10.5</v>
      </c>
      <c r="F66" s="5">
        <v>39.270000000000003</v>
      </c>
      <c r="G66" s="23">
        <v>267.38</v>
      </c>
      <c r="H66" s="16">
        <v>130000</v>
      </c>
      <c r="I66" s="5">
        <v>486</v>
      </c>
    </row>
    <row r="67" spans="2:10" ht="18" customHeight="1" x14ac:dyDescent="0.25">
      <c r="B67" s="4" t="s">
        <v>43</v>
      </c>
      <c r="C67" s="3"/>
      <c r="D67" s="19" t="s">
        <v>141</v>
      </c>
      <c r="E67" s="110" t="s">
        <v>190</v>
      </c>
      <c r="F67" s="52" t="s">
        <v>210</v>
      </c>
      <c r="G67" s="24">
        <f t="shared" ref="G67:G106" si="15">1000/J67</f>
        <v>250</v>
      </c>
      <c r="H67" s="97">
        <v>365000</v>
      </c>
      <c r="I67" s="96">
        <f t="shared" ref="I67:I106" si="16">H67*J67/1000</f>
        <v>1460</v>
      </c>
      <c r="J67" s="35">
        <v>4</v>
      </c>
    </row>
    <row r="68" spans="2:10" s="12" customFormat="1" ht="15" customHeight="1" x14ac:dyDescent="0.25">
      <c r="B68" s="9" t="s">
        <v>24</v>
      </c>
      <c r="C68" s="10"/>
      <c r="D68" s="19" t="s">
        <v>141</v>
      </c>
      <c r="E68" s="52" t="s">
        <v>190</v>
      </c>
      <c r="F68" s="52" t="s">
        <v>196</v>
      </c>
      <c r="G68" s="24">
        <f t="shared" si="15"/>
        <v>216.45021645021646</v>
      </c>
      <c r="H68" s="97">
        <v>365000</v>
      </c>
      <c r="I68" s="96">
        <f t="shared" si="16"/>
        <v>1686.3</v>
      </c>
      <c r="J68" s="35">
        <v>4.62</v>
      </c>
    </row>
    <row r="69" spans="2:10" ht="15.75" customHeight="1" x14ac:dyDescent="0.25">
      <c r="B69" s="4" t="s">
        <v>22</v>
      </c>
      <c r="C69" s="3"/>
      <c r="D69" s="19" t="s">
        <v>185</v>
      </c>
      <c r="E69" s="13" t="s">
        <v>204</v>
      </c>
      <c r="F69" s="52" t="s">
        <v>216</v>
      </c>
      <c r="G69" s="24">
        <f t="shared" si="15"/>
        <v>185.18518518518516</v>
      </c>
      <c r="H69" s="97">
        <v>365000</v>
      </c>
      <c r="I69" s="96">
        <f t="shared" si="16"/>
        <v>1971.0000000000002</v>
      </c>
      <c r="J69" s="35">
        <v>5.4</v>
      </c>
    </row>
    <row r="70" spans="2:10" ht="16.5" customHeight="1" x14ac:dyDescent="0.25">
      <c r="B70" s="4" t="s">
        <v>42</v>
      </c>
      <c r="C70" s="3"/>
      <c r="D70" s="19" t="s">
        <v>141</v>
      </c>
      <c r="E70" s="13" t="s">
        <v>204</v>
      </c>
      <c r="F70" s="52" t="s">
        <v>208</v>
      </c>
      <c r="G70" s="24">
        <f t="shared" si="15"/>
        <v>159.7444089456869</v>
      </c>
      <c r="H70" s="97">
        <v>365000</v>
      </c>
      <c r="I70" s="96">
        <f t="shared" si="16"/>
        <v>2284.9</v>
      </c>
      <c r="J70" s="35">
        <v>6.26</v>
      </c>
    </row>
    <row r="71" spans="2:10" ht="17.25" hidden="1" customHeight="1" x14ac:dyDescent="0.25">
      <c r="B71" s="4" t="s">
        <v>45</v>
      </c>
      <c r="C71" s="3"/>
      <c r="D71" s="11" t="s">
        <v>133</v>
      </c>
      <c r="E71" s="13" t="s">
        <v>112</v>
      </c>
      <c r="F71" s="52" t="e">
        <f t="shared" ref="F71:F91" si="17">E71*J71</f>
        <v>#VALUE!</v>
      </c>
      <c r="G71" s="24" t="e">
        <f t="shared" si="15"/>
        <v>#DIV/0!</v>
      </c>
      <c r="H71" s="97">
        <v>365000</v>
      </c>
      <c r="I71" s="96">
        <f t="shared" si="16"/>
        <v>0</v>
      </c>
    </row>
    <row r="72" spans="2:10" ht="16.5" customHeight="1" x14ac:dyDescent="0.25">
      <c r="B72" s="4" t="s">
        <v>44</v>
      </c>
      <c r="C72" s="3"/>
      <c r="D72" s="19" t="s">
        <v>141</v>
      </c>
      <c r="E72" s="52" t="s">
        <v>190</v>
      </c>
      <c r="F72" s="52" t="s">
        <v>215</v>
      </c>
      <c r="G72" s="24">
        <f t="shared" si="15"/>
        <v>157.23270440251571</v>
      </c>
      <c r="H72" s="97">
        <v>365000</v>
      </c>
      <c r="I72" s="96">
        <f t="shared" si="16"/>
        <v>2321.4</v>
      </c>
      <c r="J72" s="35">
        <v>6.36</v>
      </c>
    </row>
    <row r="73" spans="2:10" ht="17.25" customHeight="1" x14ac:dyDescent="0.25">
      <c r="B73" s="45" t="s">
        <v>19</v>
      </c>
      <c r="C73" s="3"/>
      <c r="D73" s="19" t="s">
        <v>141</v>
      </c>
      <c r="E73" s="61">
        <v>11.4</v>
      </c>
      <c r="F73" s="52" t="s">
        <v>203</v>
      </c>
      <c r="G73" s="24">
        <f t="shared" si="15"/>
        <v>135.50135501355012</v>
      </c>
      <c r="H73" s="97">
        <v>365000</v>
      </c>
      <c r="I73" s="96">
        <f t="shared" si="16"/>
        <v>2693.7</v>
      </c>
      <c r="J73" s="35">
        <v>7.38</v>
      </c>
    </row>
    <row r="74" spans="2:10" ht="18.75" hidden="1" customHeight="1" x14ac:dyDescent="0.25">
      <c r="B74" s="4" t="s">
        <v>53</v>
      </c>
      <c r="C74" s="3"/>
      <c r="D74" s="5" t="s">
        <v>20</v>
      </c>
      <c r="E74" s="5">
        <v>10.5</v>
      </c>
      <c r="F74" s="52">
        <f t="shared" si="17"/>
        <v>0</v>
      </c>
      <c r="G74" s="24" t="e">
        <f t="shared" si="15"/>
        <v>#DIV/0!</v>
      </c>
      <c r="H74" s="97">
        <v>365000</v>
      </c>
      <c r="I74" s="96">
        <f t="shared" si="16"/>
        <v>0</v>
      </c>
    </row>
    <row r="75" spans="2:10" ht="16.5" hidden="1" customHeight="1" x14ac:dyDescent="0.25">
      <c r="B75" s="4" t="s">
        <v>35</v>
      </c>
      <c r="C75" s="3"/>
      <c r="D75" s="13" t="s">
        <v>82</v>
      </c>
      <c r="E75" s="5">
        <v>11.4</v>
      </c>
      <c r="F75" s="52">
        <f t="shared" si="17"/>
        <v>83.448000000000008</v>
      </c>
      <c r="G75" s="24">
        <f t="shared" si="15"/>
        <v>136.61202185792348</v>
      </c>
      <c r="H75" s="97">
        <v>365000</v>
      </c>
      <c r="I75" s="96">
        <f t="shared" si="16"/>
        <v>2671.8</v>
      </c>
      <c r="J75" s="35">
        <v>7.32</v>
      </c>
    </row>
    <row r="76" spans="2:10" ht="16.5" hidden="1" customHeight="1" x14ac:dyDescent="0.25">
      <c r="B76" s="45" t="s">
        <v>35</v>
      </c>
      <c r="C76" s="3"/>
      <c r="D76" s="13" t="s">
        <v>141</v>
      </c>
      <c r="E76" s="5">
        <v>11.4</v>
      </c>
      <c r="F76" s="52">
        <f t="shared" si="17"/>
        <v>83.448000000000008</v>
      </c>
      <c r="G76" s="24">
        <f t="shared" si="15"/>
        <v>136.61202185792348</v>
      </c>
      <c r="H76" s="97">
        <v>365000</v>
      </c>
      <c r="I76" s="96">
        <f t="shared" si="16"/>
        <v>2671.8</v>
      </c>
      <c r="J76" s="35">
        <v>7.32</v>
      </c>
    </row>
    <row r="77" spans="2:10" ht="15.75" hidden="1" customHeight="1" x14ac:dyDescent="0.25">
      <c r="B77" s="4" t="s">
        <v>36</v>
      </c>
      <c r="C77" s="3"/>
      <c r="D77" s="5" t="s">
        <v>141</v>
      </c>
      <c r="E77" s="5" t="s">
        <v>172</v>
      </c>
      <c r="F77" s="52" t="s">
        <v>173</v>
      </c>
      <c r="G77" s="24">
        <f t="shared" si="15"/>
        <v>117.37089201877934</v>
      </c>
      <c r="H77" s="97">
        <v>365000</v>
      </c>
      <c r="I77" s="96">
        <f t="shared" si="16"/>
        <v>3109.8</v>
      </c>
      <c r="J77" s="35">
        <v>8.52</v>
      </c>
    </row>
    <row r="78" spans="2:10" ht="18.75" hidden="1" customHeight="1" x14ac:dyDescent="0.25">
      <c r="B78" s="4" t="s">
        <v>25</v>
      </c>
      <c r="C78" s="3"/>
      <c r="D78" s="5" t="s">
        <v>15</v>
      </c>
      <c r="E78" s="13">
        <v>11.3</v>
      </c>
      <c r="F78" s="52">
        <f t="shared" si="17"/>
        <v>0</v>
      </c>
      <c r="G78" s="24" t="e">
        <f t="shared" si="15"/>
        <v>#DIV/0!</v>
      </c>
      <c r="H78" s="97">
        <v>365000</v>
      </c>
      <c r="I78" s="96">
        <f t="shared" si="16"/>
        <v>0</v>
      </c>
    </row>
    <row r="79" spans="2:10" x14ac:dyDescent="0.25">
      <c r="B79" s="4" t="s">
        <v>51</v>
      </c>
      <c r="C79" s="3"/>
      <c r="D79" s="13" t="s">
        <v>141</v>
      </c>
      <c r="E79" s="5">
        <v>11.4</v>
      </c>
      <c r="F79" s="52" t="s">
        <v>220</v>
      </c>
      <c r="G79" s="24">
        <f t="shared" si="15"/>
        <v>128.70012870012872</v>
      </c>
      <c r="H79" s="97">
        <v>365000</v>
      </c>
      <c r="I79" s="96">
        <f t="shared" si="16"/>
        <v>2836.05</v>
      </c>
      <c r="J79" s="35">
        <v>7.77</v>
      </c>
    </row>
    <row r="80" spans="2:10" s="70" customFormat="1" x14ac:dyDescent="0.25">
      <c r="B80" s="65" t="s">
        <v>41</v>
      </c>
      <c r="C80" s="66"/>
      <c r="D80" s="67" t="s">
        <v>141</v>
      </c>
      <c r="E80" s="88" t="s">
        <v>190</v>
      </c>
      <c r="F80" s="52" t="s">
        <v>219</v>
      </c>
      <c r="G80" s="68">
        <f t="shared" si="15"/>
        <v>110.86474501108648</v>
      </c>
      <c r="H80" s="97">
        <v>365000</v>
      </c>
      <c r="I80" s="99">
        <f t="shared" si="16"/>
        <v>3292.3</v>
      </c>
      <c r="J80" s="69">
        <v>9.02</v>
      </c>
    </row>
    <row r="81" spans="2:115" x14ac:dyDescent="0.25">
      <c r="B81" s="4" t="s">
        <v>78</v>
      </c>
      <c r="C81" s="3"/>
      <c r="D81" s="13" t="s">
        <v>141</v>
      </c>
      <c r="E81" s="13">
        <v>11.4</v>
      </c>
      <c r="F81" s="52" t="s">
        <v>222</v>
      </c>
      <c r="G81" s="24">
        <f t="shared" si="15"/>
        <v>97.465886939571149</v>
      </c>
      <c r="H81" s="97">
        <v>365000</v>
      </c>
      <c r="I81" s="96">
        <f t="shared" si="16"/>
        <v>3744.9</v>
      </c>
      <c r="J81" s="35">
        <v>10.26</v>
      </c>
    </row>
    <row r="82" spans="2:115" x14ac:dyDescent="0.25">
      <c r="B82" s="4" t="s">
        <v>29</v>
      </c>
      <c r="C82" s="3"/>
      <c r="D82" s="13" t="s">
        <v>141</v>
      </c>
      <c r="E82" s="5">
        <v>12</v>
      </c>
      <c r="F82" s="52">
        <f t="shared" si="17"/>
        <v>114.47999999999999</v>
      </c>
      <c r="G82" s="24">
        <f t="shared" si="15"/>
        <v>104.8218029350105</v>
      </c>
      <c r="H82" s="97">
        <v>365000</v>
      </c>
      <c r="I82" s="96">
        <f t="shared" si="16"/>
        <v>3482.0999999999995</v>
      </c>
      <c r="J82" s="35">
        <v>9.5399999999999991</v>
      </c>
    </row>
    <row r="83" spans="2:115" hidden="1" x14ac:dyDescent="0.25">
      <c r="B83" s="9" t="s">
        <v>38</v>
      </c>
      <c r="C83" s="3"/>
      <c r="D83" s="13" t="s">
        <v>141</v>
      </c>
      <c r="E83" s="13">
        <v>11.4</v>
      </c>
      <c r="F83" s="52">
        <f t="shared" si="17"/>
        <v>123.69</v>
      </c>
      <c r="G83" s="24">
        <f t="shared" si="15"/>
        <v>92.16589861751153</v>
      </c>
      <c r="H83" s="97">
        <v>365000</v>
      </c>
      <c r="I83" s="96">
        <f t="shared" si="16"/>
        <v>3960.25</v>
      </c>
      <c r="J83" s="35">
        <v>10.85</v>
      </c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</row>
    <row r="84" spans="2:115" hidden="1" x14ac:dyDescent="0.25">
      <c r="B84" s="4" t="s">
        <v>144</v>
      </c>
      <c r="C84" s="3"/>
      <c r="D84" s="5" t="s">
        <v>56</v>
      </c>
      <c r="E84" s="5">
        <v>12</v>
      </c>
      <c r="F84" s="52">
        <f t="shared" si="17"/>
        <v>110.16</v>
      </c>
      <c r="G84" s="24">
        <f t="shared" si="15"/>
        <v>108.93246187363835</v>
      </c>
      <c r="H84" s="97">
        <v>365000</v>
      </c>
      <c r="I84" s="96">
        <f t="shared" si="16"/>
        <v>3350.7</v>
      </c>
      <c r="J84" s="35">
        <v>9.18</v>
      </c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</row>
    <row r="85" spans="2:115" hidden="1" x14ac:dyDescent="0.25">
      <c r="B85" s="4" t="s">
        <v>142</v>
      </c>
      <c r="C85" s="3"/>
      <c r="D85" s="5" t="s">
        <v>143</v>
      </c>
      <c r="E85" s="5">
        <v>12</v>
      </c>
      <c r="F85" s="52">
        <f t="shared" si="17"/>
        <v>127.92</v>
      </c>
      <c r="G85" s="24">
        <f t="shared" si="15"/>
        <v>93.808630393996253</v>
      </c>
      <c r="H85" s="97">
        <v>365000</v>
      </c>
      <c r="I85" s="96">
        <f t="shared" si="16"/>
        <v>3890.9</v>
      </c>
      <c r="J85" s="35">
        <v>10.66</v>
      </c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</row>
    <row r="86" spans="2:115" x14ac:dyDescent="0.25">
      <c r="B86" s="45" t="s">
        <v>148</v>
      </c>
      <c r="C86" s="3"/>
      <c r="D86" s="13" t="s">
        <v>141</v>
      </c>
      <c r="E86" s="13">
        <v>12</v>
      </c>
      <c r="F86" s="52">
        <f t="shared" si="17"/>
        <v>145.56</v>
      </c>
      <c r="G86" s="24">
        <f t="shared" si="15"/>
        <v>82.440230832646321</v>
      </c>
      <c r="H86" s="97">
        <v>365000</v>
      </c>
      <c r="I86" s="96">
        <f t="shared" si="16"/>
        <v>4427.45</v>
      </c>
      <c r="J86" s="35">
        <v>12.13</v>
      </c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</row>
    <row r="87" spans="2:115" x14ac:dyDescent="0.25">
      <c r="B87" s="9" t="s">
        <v>48</v>
      </c>
      <c r="C87" s="10"/>
      <c r="D87" s="19" t="s">
        <v>141</v>
      </c>
      <c r="E87" s="19">
        <v>11.4</v>
      </c>
      <c r="F87" s="52" t="s">
        <v>211</v>
      </c>
      <c r="G87" s="24">
        <f t="shared" si="15"/>
        <v>78.554595443833463</v>
      </c>
      <c r="H87" s="97">
        <v>365000</v>
      </c>
      <c r="I87" s="96">
        <f t="shared" si="16"/>
        <v>4646.45</v>
      </c>
      <c r="J87" s="35">
        <v>12.73</v>
      </c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</row>
    <row r="88" spans="2:115" s="12" customFormat="1" x14ac:dyDescent="0.25">
      <c r="B88" s="11" t="s">
        <v>127</v>
      </c>
      <c r="C88" s="10"/>
      <c r="D88" s="19" t="s">
        <v>141</v>
      </c>
      <c r="E88" s="91" t="s">
        <v>190</v>
      </c>
      <c r="F88" s="52" t="s">
        <v>202</v>
      </c>
      <c r="G88" s="24">
        <f t="shared" si="15"/>
        <v>70.126227208976161</v>
      </c>
      <c r="H88" s="97">
        <v>365000</v>
      </c>
      <c r="I88" s="96">
        <f t="shared" si="16"/>
        <v>5204.8999999999996</v>
      </c>
      <c r="J88" s="35">
        <v>14.26</v>
      </c>
    </row>
    <row r="89" spans="2:115" s="15" customFormat="1" x14ac:dyDescent="0.25">
      <c r="B89" s="9" t="s">
        <v>34</v>
      </c>
      <c r="C89" s="10"/>
      <c r="D89" s="19" t="s">
        <v>141</v>
      </c>
      <c r="E89" s="19" t="s">
        <v>204</v>
      </c>
      <c r="F89" s="52" t="s">
        <v>213</v>
      </c>
      <c r="G89" s="24">
        <f t="shared" si="15"/>
        <v>65.402223675604972</v>
      </c>
      <c r="H89" s="97">
        <v>365000</v>
      </c>
      <c r="I89" s="96">
        <f t="shared" si="16"/>
        <v>5580.85</v>
      </c>
      <c r="J89" s="35">
        <v>15.29</v>
      </c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</row>
    <row r="90" spans="2:115" s="12" customFormat="1" ht="15.75" customHeight="1" x14ac:dyDescent="0.25">
      <c r="B90" s="9" t="s">
        <v>30</v>
      </c>
      <c r="C90" s="10"/>
      <c r="D90" s="19" t="s">
        <v>141</v>
      </c>
      <c r="E90" s="19" t="s">
        <v>204</v>
      </c>
      <c r="F90" s="52" t="s">
        <v>209</v>
      </c>
      <c r="G90" s="24">
        <f t="shared" si="15"/>
        <v>58.309037900874642</v>
      </c>
      <c r="H90" s="97">
        <v>365000</v>
      </c>
      <c r="I90" s="96">
        <f t="shared" si="16"/>
        <v>6259.7499999999991</v>
      </c>
      <c r="J90" s="35">
        <v>17.149999999999999</v>
      </c>
    </row>
    <row r="91" spans="2:115" ht="13.5" hidden="1" customHeight="1" x14ac:dyDescent="0.25">
      <c r="B91" s="42" t="s">
        <v>54</v>
      </c>
      <c r="C91" s="42"/>
      <c r="D91" s="42" t="s">
        <v>20</v>
      </c>
      <c r="E91" s="19">
        <v>12</v>
      </c>
      <c r="F91" s="52">
        <f t="shared" si="17"/>
        <v>316.68</v>
      </c>
      <c r="G91" s="24">
        <f t="shared" si="15"/>
        <v>37.893141341417206</v>
      </c>
      <c r="H91" s="97">
        <v>370000</v>
      </c>
      <c r="I91" s="96">
        <f t="shared" si="16"/>
        <v>9764.2999999999993</v>
      </c>
      <c r="J91" s="35">
        <v>26.39</v>
      </c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</row>
    <row r="92" spans="2:115" ht="16.5" customHeight="1" x14ac:dyDescent="0.25">
      <c r="B92" s="42" t="s">
        <v>54</v>
      </c>
      <c r="C92" s="42"/>
      <c r="D92" s="42" t="s">
        <v>20</v>
      </c>
      <c r="E92" s="91" t="s">
        <v>139</v>
      </c>
      <c r="F92" s="27">
        <f>J92*12</f>
        <v>316.68</v>
      </c>
      <c r="G92" s="24">
        <f t="shared" si="15"/>
        <v>37.893141341417206</v>
      </c>
      <c r="H92" s="97">
        <v>400000</v>
      </c>
      <c r="I92" s="96">
        <f t="shared" si="16"/>
        <v>10556</v>
      </c>
      <c r="J92" s="35">
        <v>26.39</v>
      </c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</row>
    <row r="93" spans="2:115" ht="15.75" customHeight="1" x14ac:dyDescent="0.25">
      <c r="B93" s="39" t="s">
        <v>55</v>
      </c>
      <c r="C93" s="42"/>
      <c r="D93" s="39" t="s">
        <v>20</v>
      </c>
      <c r="E93" s="91" t="s">
        <v>139</v>
      </c>
      <c r="F93" s="13">
        <v>378.24</v>
      </c>
      <c r="G93" s="24">
        <f t="shared" si="15"/>
        <v>31.725888324873097</v>
      </c>
      <c r="H93" s="97">
        <v>400000</v>
      </c>
      <c r="I93" s="96">
        <f t="shared" si="16"/>
        <v>12608</v>
      </c>
      <c r="J93" s="35">
        <v>31.52</v>
      </c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</row>
    <row r="94" spans="2:115" ht="15.75" hidden="1" customHeight="1" x14ac:dyDescent="0.25">
      <c r="B94" s="39" t="s">
        <v>146</v>
      </c>
      <c r="C94" s="42"/>
      <c r="D94" s="39" t="s">
        <v>147</v>
      </c>
      <c r="E94" s="42">
        <v>12</v>
      </c>
      <c r="F94" s="29">
        <f>E94*J94</f>
        <v>366.99599999999998</v>
      </c>
      <c r="G94" s="24">
        <f t="shared" si="15"/>
        <v>32.69790406434948</v>
      </c>
      <c r="H94" s="97">
        <v>570000</v>
      </c>
      <c r="I94" s="96">
        <f t="shared" si="16"/>
        <v>17432.310000000001</v>
      </c>
      <c r="J94" s="35">
        <v>30.582999999999998</v>
      </c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</row>
    <row r="95" spans="2:115" s="12" customFormat="1" x14ac:dyDescent="0.25">
      <c r="B95" s="42" t="s">
        <v>39</v>
      </c>
      <c r="C95" s="42"/>
      <c r="D95" s="42" t="s">
        <v>20</v>
      </c>
      <c r="E95" s="71">
        <v>12</v>
      </c>
      <c r="F95" s="101">
        <f t="shared" ref="F95:F101" si="18">12*J95</f>
        <v>474.12</v>
      </c>
      <c r="G95" s="24">
        <f t="shared" si="15"/>
        <v>25.310048089091371</v>
      </c>
      <c r="H95" s="97">
        <v>450000</v>
      </c>
      <c r="I95" s="96">
        <f t="shared" si="16"/>
        <v>17779.5</v>
      </c>
      <c r="J95" s="35">
        <v>39.51</v>
      </c>
    </row>
    <row r="96" spans="2:115" s="12" customFormat="1" x14ac:dyDescent="0.25">
      <c r="B96" s="71" t="s">
        <v>52</v>
      </c>
      <c r="C96" s="42"/>
      <c r="D96" s="19" t="s">
        <v>20</v>
      </c>
      <c r="E96" s="19">
        <v>12</v>
      </c>
      <c r="F96" s="27">
        <v>551</v>
      </c>
      <c r="G96" s="24">
        <f t="shared" si="15"/>
        <v>21.777003484320556</v>
      </c>
      <c r="H96" s="97">
        <v>450000</v>
      </c>
      <c r="I96" s="96">
        <f t="shared" si="16"/>
        <v>20664</v>
      </c>
      <c r="J96" s="35">
        <v>45.92</v>
      </c>
    </row>
    <row r="97" spans="2:115" s="12" customFormat="1" hidden="1" x14ac:dyDescent="0.25">
      <c r="B97" s="42" t="s">
        <v>47</v>
      </c>
      <c r="C97" s="42"/>
      <c r="D97" s="42" t="s">
        <v>37</v>
      </c>
      <c r="E97" s="42" t="s">
        <v>58</v>
      </c>
      <c r="F97" s="101">
        <f t="shared" si="18"/>
        <v>0</v>
      </c>
      <c r="G97" s="24" t="e">
        <f t="shared" si="15"/>
        <v>#DIV/0!</v>
      </c>
      <c r="H97" s="97">
        <v>450000</v>
      </c>
      <c r="I97" s="96">
        <f t="shared" si="16"/>
        <v>0</v>
      </c>
      <c r="J97" s="35"/>
    </row>
    <row r="98" spans="2:115" s="12" customFormat="1" x14ac:dyDescent="0.25">
      <c r="B98" s="121" t="s">
        <v>74</v>
      </c>
      <c r="C98" s="122"/>
      <c r="D98" s="42" t="s">
        <v>20</v>
      </c>
      <c r="E98" s="71">
        <v>12</v>
      </c>
      <c r="F98" s="101">
        <f t="shared" si="18"/>
        <v>566.40000000000009</v>
      </c>
      <c r="G98" s="24">
        <f t="shared" si="15"/>
        <v>21.1864406779661</v>
      </c>
      <c r="H98" s="97">
        <v>450000</v>
      </c>
      <c r="I98" s="96">
        <f>H98*J98/1000</f>
        <v>21240</v>
      </c>
      <c r="J98" s="35">
        <v>47.2</v>
      </c>
    </row>
    <row r="99" spans="2:115" s="12" customFormat="1" x14ac:dyDescent="0.25">
      <c r="B99" s="121" t="s">
        <v>80</v>
      </c>
      <c r="C99" s="122"/>
      <c r="D99" s="42" t="s">
        <v>20</v>
      </c>
      <c r="E99" s="71">
        <v>12</v>
      </c>
      <c r="F99" s="101">
        <f t="shared" si="18"/>
        <v>658.8</v>
      </c>
      <c r="G99" s="24">
        <f t="shared" si="15"/>
        <v>18.214936247723134</v>
      </c>
      <c r="H99" s="97">
        <v>450000</v>
      </c>
      <c r="I99" s="96">
        <f t="shared" si="16"/>
        <v>24705</v>
      </c>
      <c r="J99" s="35">
        <v>54.9</v>
      </c>
    </row>
    <row r="100" spans="2:115" s="12" customFormat="1" x14ac:dyDescent="0.25">
      <c r="B100" s="42" t="s">
        <v>59</v>
      </c>
      <c r="C100" s="42"/>
      <c r="D100" s="71" t="s">
        <v>20</v>
      </c>
      <c r="E100" s="9">
        <v>12</v>
      </c>
      <c r="F100" s="27">
        <v>766</v>
      </c>
      <c r="G100" s="24">
        <f t="shared" si="15"/>
        <v>15.659254619480112</v>
      </c>
      <c r="H100" s="97">
        <v>500000</v>
      </c>
      <c r="I100" s="96">
        <f t="shared" si="16"/>
        <v>31930</v>
      </c>
      <c r="J100" s="35">
        <v>63.86</v>
      </c>
    </row>
    <row r="101" spans="2:115" s="12" customFormat="1" hidden="1" x14ac:dyDescent="0.25">
      <c r="B101" s="121" t="s">
        <v>73</v>
      </c>
      <c r="C101" s="122"/>
      <c r="D101" s="42" t="s">
        <v>20</v>
      </c>
      <c r="E101" s="9">
        <v>12</v>
      </c>
      <c r="F101" s="101">
        <f t="shared" si="18"/>
        <v>867.96</v>
      </c>
      <c r="G101" s="24">
        <f t="shared" si="15"/>
        <v>13.825521913452233</v>
      </c>
      <c r="H101" s="97">
        <v>500000</v>
      </c>
      <c r="I101" s="29">
        <f t="shared" si="16"/>
        <v>36165</v>
      </c>
      <c r="J101" s="35">
        <v>72.33</v>
      </c>
    </row>
    <row r="102" spans="2:115" s="12" customFormat="1" ht="15.75" customHeight="1" x14ac:dyDescent="0.25">
      <c r="B102" s="121" t="s">
        <v>73</v>
      </c>
      <c r="C102" s="122"/>
      <c r="D102" s="42" t="s">
        <v>20</v>
      </c>
      <c r="E102" s="9">
        <v>12</v>
      </c>
      <c r="F102" s="27">
        <v>868</v>
      </c>
      <c r="G102" s="24">
        <f t="shared" si="15"/>
        <v>13.825521913452233</v>
      </c>
      <c r="H102" s="97">
        <v>500000</v>
      </c>
      <c r="I102" s="96">
        <f t="shared" si="16"/>
        <v>36165</v>
      </c>
      <c r="J102" s="35">
        <v>72.33</v>
      </c>
    </row>
    <row r="103" spans="2:115" s="12" customFormat="1" x14ac:dyDescent="0.25">
      <c r="B103" s="121" t="s">
        <v>75</v>
      </c>
      <c r="C103" s="122"/>
      <c r="D103" s="42" t="s">
        <v>20</v>
      </c>
      <c r="E103" s="9">
        <v>12</v>
      </c>
      <c r="F103" s="111">
        <v>990</v>
      </c>
      <c r="G103" s="24">
        <f t="shared" si="15"/>
        <v>12.121212121212121</v>
      </c>
      <c r="H103" s="97">
        <v>500000</v>
      </c>
      <c r="I103" s="96">
        <f t="shared" si="16"/>
        <v>41250</v>
      </c>
      <c r="J103" s="35">
        <v>82.5</v>
      </c>
    </row>
    <row r="104" spans="2:115" s="12" customFormat="1" x14ac:dyDescent="0.25">
      <c r="B104" s="121" t="s">
        <v>131</v>
      </c>
      <c r="C104" s="122"/>
      <c r="D104" s="42" t="s">
        <v>20</v>
      </c>
      <c r="E104" s="9">
        <v>12</v>
      </c>
      <c r="F104" s="42">
        <v>1083</v>
      </c>
      <c r="G104" s="24">
        <v>11.08</v>
      </c>
      <c r="H104" s="97">
        <v>500000</v>
      </c>
      <c r="I104" s="97">
        <f t="shared" si="16"/>
        <v>45125</v>
      </c>
      <c r="J104" s="35">
        <v>90.25</v>
      </c>
    </row>
    <row r="105" spans="2:115" s="12" customFormat="1" x14ac:dyDescent="0.25">
      <c r="B105" s="121" t="s">
        <v>76</v>
      </c>
      <c r="C105" s="122"/>
      <c r="D105" s="42" t="s">
        <v>20</v>
      </c>
      <c r="E105" s="9">
        <v>12</v>
      </c>
      <c r="F105" s="42">
        <v>1236</v>
      </c>
      <c r="G105" s="24">
        <f t="shared" si="15"/>
        <v>9.7087378640776691</v>
      </c>
      <c r="H105" s="97">
        <v>500000</v>
      </c>
      <c r="I105" s="97">
        <f t="shared" si="16"/>
        <v>51500</v>
      </c>
      <c r="J105" s="37">
        <v>103</v>
      </c>
    </row>
    <row r="106" spans="2:115" s="12" customFormat="1" hidden="1" x14ac:dyDescent="0.25">
      <c r="B106" s="42" t="s">
        <v>132</v>
      </c>
      <c r="C106" s="42"/>
      <c r="D106" s="42" t="s">
        <v>20</v>
      </c>
      <c r="E106" s="42">
        <v>11.6</v>
      </c>
      <c r="F106" s="42">
        <f>E106*J106</f>
        <v>1487.4679999999998</v>
      </c>
      <c r="G106" s="24">
        <f t="shared" si="15"/>
        <v>7.7984870935038613</v>
      </c>
      <c r="H106" s="16">
        <v>325000</v>
      </c>
      <c r="I106" s="29">
        <f t="shared" si="16"/>
        <v>41674.75</v>
      </c>
      <c r="J106" s="54">
        <v>128.22999999999999</v>
      </c>
    </row>
    <row r="107" spans="2:115" ht="15.75" hidden="1" x14ac:dyDescent="0.25">
      <c r="B107" s="116" t="s">
        <v>105</v>
      </c>
      <c r="C107" s="117"/>
      <c r="D107" s="117"/>
      <c r="E107" s="117"/>
      <c r="F107" s="117"/>
      <c r="G107" s="117"/>
      <c r="H107" s="117"/>
      <c r="I107" s="118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</row>
    <row r="108" spans="2:115" hidden="1" x14ac:dyDescent="0.25">
      <c r="B108" s="165" t="s">
        <v>101</v>
      </c>
      <c r="C108" s="166"/>
      <c r="D108" s="139" t="s">
        <v>107</v>
      </c>
      <c r="E108" s="141" t="s">
        <v>8</v>
      </c>
      <c r="F108" s="141" t="s">
        <v>91</v>
      </c>
      <c r="G108" s="112" t="s">
        <v>108</v>
      </c>
      <c r="H108" s="114" t="s">
        <v>85</v>
      </c>
      <c r="I108" s="115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</row>
    <row r="109" spans="2:115" hidden="1" x14ac:dyDescent="0.25">
      <c r="B109" s="167"/>
      <c r="C109" s="168"/>
      <c r="D109" s="140"/>
      <c r="E109" s="142"/>
      <c r="F109" s="142"/>
      <c r="G109" s="113"/>
      <c r="H109" s="25" t="s">
        <v>10</v>
      </c>
      <c r="I109" s="47" t="s">
        <v>11</v>
      </c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</row>
    <row r="110" spans="2:115" hidden="1" x14ac:dyDescent="0.25">
      <c r="B110" s="169" t="s">
        <v>109</v>
      </c>
      <c r="C110" s="49"/>
      <c r="D110" s="112" t="s">
        <v>107</v>
      </c>
      <c r="E110" s="125" t="s">
        <v>120</v>
      </c>
      <c r="F110" s="125" t="s">
        <v>33</v>
      </c>
      <c r="G110" s="112" t="s">
        <v>108</v>
      </c>
      <c r="H110" s="130" t="s">
        <v>85</v>
      </c>
      <c r="I110" s="131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</row>
    <row r="111" spans="2:115" hidden="1" x14ac:dyDescent="0.25">
      <c r="B111" s="170"/>
      <c r="C111" s="49"/>
      <c r="D111" s="113"/>
      <c r="E111" s="126"/>
      <c r="F111" s="126"/>
      <c r="G111" s="113"/>
      <c r="H111" s="26" t="s">
        <v>10</v>
      </c>
      <c r="I111" s="43" t="s">
        <v>116</v>
      </c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</row>
    <row r="112" spans="2:115" hidden="1" x14ac:dyDescent="0.25">
      <c r="B112" s="42" t="s">
        <v>86</v>
      </c>
      <c r="C112" s="42"/>
      <c r="D112" s="19" t="s">
        <v>90</v>
      </c>
      <c r="E112" s="42" t="s">
        <v>99</v>
      </c>
      <c r="F112" s="20">
        <v>124</v>
      </c>
      <c r="G112" s="42">
        <v>8.06</v>
      </c>
      <c r="H112" s="14">
        <v>350000</v>
      </c>
      <c r="I112" s="14">
        <f t="shared" ref="I112:I117" si="19">H112*J112/1000</f>
        <v>43400</v>
      </c>
      <c r="J112" s="35">
        <v>124</v>
      </c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</row>
    <row r="113" spans="2:115" hidden="1" x14ac:dyDescent="0.25">
      <c r="B113" s="42" t="s">
        <v>87</v>
      </c>
      <c r="C113" s="42"/>
      <c r="D113" s="19" t="s">
        <v>90</v>
      </c>
      <c r="E113" s="42" t="s">
        <v>98</v>
      </c>
      <c r="F113" s="20">
        <v>159.9</v>
      </c>
      <c r="G113" s="42">
        <v>6.25</v>
      </c>
      <c r="H113" s="14">
        <v>433000</v>
      </c>
      <c r="I113" s="14">
        <f t="shared" si="19"/>
        <v>69236.7</v>
      </c>
      <c r="J113" s="35">
        <v>159.9</v>
      </c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</row>
    <row r="114" spans="2:115" hidden="1" x14ac:dyDescent="0.25">
      <c r="B114" s="42" t="s">
        <v>88</v>
      </c>
      <c r="C114" s="42"/>
      <c r="D114" s="41"/>
      <c r="E114" s="42" t="s">
        <v>97</v>
      </c>
      <c r="F114" s="21">
        <v>181.9</v>
      </c>
      <c r="G114" s="20">
        <v>5.5</v>
      </c>
      <c r="H114" s="14">
        <v>370000</v>
      </c>
      <c r="I114" s="14">
        <f t="shared" si="19"/>
        <v>0</v>
      </c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</row>
    <row r="115" spans="2:115" hidden="1" x14ac:dyDescent="0.25">
      <c r="B115" s="42" t="s">
        <v>110</v>
      </c>
      <c r="C115" s="42"/>
      <c r="D115" s="123" t="s">
        <v>90</v>
      </c>
      <c r="E115" s="42" t="s">
        <v>111</v>
      </c>
      <c r="F115" s="21">
        <v>250.1</v>
      </c>
      <c r="G115" s="20">
        <v>4</v>
      </c>
      <c r="H115" s="14">
        <v>370000</v>
      </c>
      <c r="I115" s="14">
        <f t="shared" si="19"/>
        <v>92537</v>
      </c>
      <c r="J115" s="35">
        <v>250.1</v>
      </c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</row>
    <row r="116" spans="2:115" hidden="1" x14ac:dyDescent="0.25">
      <c r="B116" s="42" t="s">
        <v>89</v>
      </c>
      <c r="C116" s="42"/>
      <c r="D116" s="124"/>
      <c r="E116" s="42" t="s">
        <v>96</v>
      </c>
      <c r="F116" s="42">
        <v>357.49</v>
      </c>
      <c r="G116" s="20">
        <v>2.8</v>
      </c>
      <c r="H116" s="14">
        <v>370000</v>
      </c>
      <c r="I116" s="14">
        <f t="shared" si="19"/>
        <v>132271.29999999999</v>
      </c>
      <c r="J116" s="35">
        <v>357.49</v>
      </c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</row>
    <row r="117" spans="2:115" hidden="1" x14ac:dyDescent="0.25">
      <c r="B117" s="42" t="s">
        <v>89</v>
      </c>
      <c r="C117" s="42"/>
      <c r="D117" s="19" t="s">
        <v>90</v>
      </c>
      <c r="E117" s="42">
        <v>11.66</v>
      </c>
      <c r="F117" s="42">
        <v>4209.96</v>
      </c>
      <c r="G117" s="20">
        <f>1000/J117</f>
        <v>2.7696227773777213</v>
      </c>
      <c r="H117" s="14">
        <v>370000</v>
      </c>
      <c r="I117" s="14">
        <f t="shared" si="19"/>
        <v>133592.20000000001</v>
      </c>
      <c r="J117" s="55">
        <v>361.06</v>
      </c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</row>
    <row r="118" spans="2:115" ht="18" customHeight="1" x14ac:dyDescent="0.25">
      <c r="B118" s="136" t="s">
        <v>186</v>
      </c>
      <c r="C118" s="89"/>
      <c r="D118" s="112" t="s">
        <v>107</v>
      </c>
      <c r="E118" s="125" t="s">
        <v>120</v>
      </c>
      <c r="F118" s="125" t="s">
        <v>150</v>
      </c>
      <c r="G118" s="112" t="s">
        <v>108</v>
      </c>
      <c r="H118" s="130" t="s">
        <v>85</v>
      </c>
      <c r="I118" s="131"/>
      <c r="J118" s="55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</row>
    <row r="119" spans="2:115" ht="18.75" customHeight="1" x14ac:dyDescent="0.25">
      <c r="B119" s="137"/>
      <c r="C119" s="89"/>
      <c r="D119" s="113"/>
      <c r="E119" s="126"/>
      <c r="F119" s="126"/>
      <c r="G119" s="113"/>
      <c r="H119" s="26" t="s">
        <v>10</v>
      </c>
      <c r="I119" s="43" t="s">
        <v>116</v>
      </c>
      <c r="J119" s="55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</row>
    <row r="120" spans="2:115" ht="15" customHeight="1" x14ac:dyDescent="0.25">
      <c r="B120" s="116" t="s">
        <v>140</v>
      </c>
      <c r="C120" s="117"/>
      <c r="D120" s="117"/>
      <c r="E120" s="117"/>
      <c r="F120" s="117"/>
      <c r="G120" s="117"/>
      <c r="H120" s="117"/>
      <c r="I120" s="118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</row>
    <row r="121" spans="2:115" ht="17.25" hidden="1" customHeight="1" x14ac:dyDescent="0.25">
      <c r="B121" s="165" t="s">
        <v>101</v>
      </c>
      <c r="C121" s="166"/>
      <c r="D121" s="139" t="s">
        <v>107</v>
      </c>
      <c r="E121" s="141" t="s">
        <v>8</v>
      </c>
      <c r="F121" s="141" t="s">
        <v>33</v>
      </c>
      <c r="G121" s="112" t="s">
        <v>108</v>
      </c>
      <c r="H121" s="114" t="s">
        <v>85</v>
      </c>
      <c r="I121" s="115"/>
    </row>
    <row r="122" spans="2:115" ht="20.25" hidden="1" customHeight="1" x14ac:dyDescent="0.25">
      <c r="B122" s="167"/>
      <c r="C122" s="168"/>
      <c r="D122" s="140"/>
      <c r="E122" s="142"/>
      <c r="F122" s="142"/>
      <c r="G122" s="113"/>
      <c r="H122" s="25" t="s">
        <v>10</v>
      </c>
      <c r="I122" s="47" t="s">
        <v>11</v>
      </c>
    </row>
    <row r="123" spans="2:115" ht="18" hidden="1" customHeight="1" x14ac:dyDescent="0.25">
      <c r="B123" s="6" t="s">
        <v>27</v>
      </c>
      <c r="C123" s="22"/>
      <c r="D123" s="46" t="s">
        <v>56</v>
      </c>
      <c r="E123" s="5">
        <v>7.85</v>
      </c>
      <c r="F123" s="32">
        <f t="shared" ref="F123:F147" si="20">E123*J123</f>
        <v>9.3414999999999999</v>
      </c>
      <c r="G123" s="33">
        <f t="shared" ref="G123:G147" si="21">1000/J123</f>
        <v>840.3361344537816</v>
      </c>
      <c r="H123" s="16">
        <v>410000</v>
      </c>
      <c r="I123" s="29">
        <f t="shared" ref="I123:I147" si="22">H123*J123/1000</f>
        <v>487.9</v>
      </c>
      <c r="J123" s="38">
        <v>1.19</v>
      </c>
    </row>
    <row r="124" spans="2:115" s="12" customFormat="1" x14ac:dyDescent="0.25">
      <c r="B124" s="18" t="s">
        <v>16</v>
      </c>
      <c r="C124" s="18"/>
      <c r="D124" s="46" t="s">
        <v>56</v>
      </c>
      <c r="E124" s="11">
        <v>7.85</v>
      </c>
      <c r="F124" s="32">
        <f t="shared" si="20"/>
        <v>10.362</v>
      </c>
      <c r="G124" s="33">
        <f t="shared" si="21"/>
        <v>757.57575757575751</v>
      </c>
      <c r="H124" s="97">
        <v>695000</v>
      </c>
      <c r="I124" s="96">
        <f t="shared" si="22"/>
        <v>917.4</v>
      </c>
      <c r="J124" s="37">
        <v>1.32</v>
      </c>
    </row>
    <row r="125" spans="2:115" s="12" customFormat="1" ht="8.25" hidden="1" customHeight="1" x14ac:dyDescent="0.25">
      <c r="B125" s="18" t="s">
        <v>50</v>
      </c>
      <c r="C125" s="18"/>
      <c r="D125" s="11"/>
      <c r="E125" s="11">
        <v>6</v>
      </c>
      <c r="F125" s="32">
        <f t="shared" si="20"/>
        <v>0</v>
      </c>
      <c r="G125" s="33" t="e">
        <f t="shared" si="21"/>
        <v>#DIV/0!</v>
      </c>
      <c r="H125" s="97">
        <v>695000</v>
      </c>
      <c r="I125" s="96">
        <f t="shared" si="22"/>
        <v>0</v>
      </c>
      <c r="J125" s="37"/>
    </row>
    <row r="126" spans="2:115" s="12" customFormat="1" ht="11.25" hidden="1" customHeight="1" x14ac:dyDescent="0.25">
      <c r="B126" s="18" t="s">
        <v>17</v>
      </c>
      <c r="C126" s="18"/>
      <c r="D126" s="11"/>
      <c r="E126" s="11">
        <v>6.1</v>
      </c>
      <c r="F126" s="32">
        <f t="shared" si="20"/>
        <v>0</v>
      </c>
      <c r="G126" s="33" t="e">
        <f t="shared" si="21"/>
        <v>#DIV/0!</v>
      </c>
      <c r="H126" s="97">
        <v>695000</v>
      </c>
      <c r="I126" s="96">
        <f t="shared" si="22"/>
        <v>0</v>
      </c>
      <c r="J126" s="37"/>
    </row>
    <row r="127" spans="2:115" s="12" customFormat="1" x14ac:dyDescent="0.25">
      <c r="B127" s="18" t="s">
        <v>17</v>
      </c>
      <c r="C127" s="18"/>
      <c r="D127" s="11" t="s">
        <v>56</v>
      </c>
      <c r="E127" s="11">
        <v>7.85</v>
      </c>
      <c r="F127" s="32">
        <f t="shared" si="20"/>
        <v>13.423499999999999</v>
      </c>
      <c r="G127" s="33">
        <f t="shared" si="21"/>
        <v>584.79532163742692</v>
      </c>
      <c r="H127" s="97">
        <v>695000</v>
      </c>
      <c r="I127" s="96">
        <f t="shared" si="22"/>
        <v>1188.45</v>
      </c>
      <c r="J127" s="37">
        <v>1.71</v>
      </c>
    </row>
    <row r="128" spans="2:115" s="12" customFormat="1" x14ac:dyDescent="0.25">
      <c r="B128" s="18" t="s">
        <v>31</v>
      </c>
      <c r="C128" s="18"/>
      <c r="D128" s="11" t="s">
        <v>56</v>
      </c>
      <c r="E128" s="11">
        <v>7.85</v>
      </c>
      <c r="F128" s="32">
        <f t="shared" si="20"/>
        <v>17.113</v>
      </c>
      <c r="G128" s="33">
        <f t="shared" si="21"/>
        <v>458.71559633027522</v>
      </c>
      <c r="H128" s="97">
        <v>695000</v>
      </c>
      <c r="I128" s="96">
        <f t="shared" si="22"/>
        <v>1515.1</v>
      </c>
      <c r="J128" s="37">
        <v>2.1800000000000002</v>
      </c>
    </row>
    <row r="129" spans="2:10" s="12" customFormat="1" ht="16.5" customHeight="1" x14ac:dyDescent="0.25">
      <c r="B129" s="18" t="s">
        <v>23</v>
      </c>
      <c r="C129" s="18"/>
      <c r="D129" s="11" t="s">
        <v>56</v>
      </c>
      <c r="E129" s="11">
        <v>7.85</v>
      </c>
      <c r="F129" s="32">
        <f t="shared" si="20"/>
        <v>19.311</v>
      </c>
      <c r="G129" s="33">
        <f t="shared" si="21"/>
        <v>406.5040650406504</v>
      </c>
      <c r="H129" s="97">
        <v>695000</v>
      </c>
      <c r="I129" s="96">
        <f t="shared" si="22"/>
        <v>1709.7</v>
      </c>
      <c r="J129" s="37">
        <v>2.46</v>
      </c>
    </row>
    <row r="130" spans="2:10" s="12" customFormat="1" ht="15" customHeight="1" x14ac:dyDescent="0.25">
      <c r="B130" s="18" t="s">
        <v>40</v>
      </c>
      <c r="C130" s="18"/>
      <c r="D130" s="11" t="s">
        <v>56</v>
      </c>
      <c r="E130" s="11">
        <v>7.85</v>
      </c>
      <c r="F130" s="32">
        <f t="shared" si="20"/>
        <v>22.058499999999999</v>
      </c>
      <c r="G130" s="33">
        <f t="shared" si="21"/>
        <v>355.87188612099641</v>
      </c>
      <c r="H130" s="97">
        <v>695000</v>
      </c>
      <c r="I130" s="96">
        <f t="shared" si="22"/>
        <v>1952.95</v>
      </c>
      <c r="J130" s="37">
        <v>2.81</v>
      </c>
    </row>
    <row r="131" spans="2:10" s="12" customFormat="1" x14ac:dyDescent="0.25">
      <c r="B131" s="18" t="s">
        <v>18</v>
      </c>
      <c r="C131" s="18"/>
      <c r="D131" s="11" t="s">
        <v>56</v>
      </c>
      <c r="E131" s="11">
        <v>7.85</v>
      </c>
      <c r="F131" s="32">
        <f t="shared" si="20"/>
        <v>24.963000000000001</v>
      </c>
      <c r="G131" s="33">
        <f t="shared" si="21"/>
        <v>314.46540880503142</v>
      </c>
      <c r="H131" s="97">
        <v>695000</v>
      </c>
      <c r="I131" s="96">
        <f t="shared" si="22"/>
        <v>2210.1</v>
      </c>
      <c r="J131" s="37">
        <v>3.18</v>
      </c>
    </row>
    <row r="132" spans="2:10" s="12" customFormat="1" ht="15.75" hidden="1" customHeight="1" x14ac:dyDescent="0.25">
      <c r="B132" s="18" t="s">
        <v>21</v>
      </c>
      <c r="C132" s="18"/>
      <c r="D132" s="11" t="s">
        <v>56</v>
      </c>
      <c r="E132" s="11">
        <v>7.85</v>
      </c>
      <c r="F132" s="32">
        <f t="shared" si="20"/>
        <v>26.9255</v>
      </c>
      <c r="G132" s="33">
        <f t="shared" si="21"/>
        <v>291.54518950437318</v>
      </c>
      <c r="H132" s="97">
        <v>695000</v>
      </c>
      <c r="I132" s="96">
        <f t="shared" si="22"/>
        <v>2383.85</v>
      </c>
      <c r="J132" s="37">
        <v>3.43</v>
      </c>
    </row>
    <row r="133" spans="2:10" s="12" customFormat="1" x14ac:dyDescent="0.25">
      <c r="B133" s="18" t="s">
        <v>21</v>
      </c>
      <c r="C133" s="18"/>
      <c r="D133" s="11" t="s">
        <v>56</v>
      </c>
      <c r="E133" s="11">
        <v>7.85</v>
      </c>
      <c r="F133" s="32">
        <f t="shared" si="20"/>
        <v>26.9255</v>
      </c>
      <c r="G133" s="33">
        <f t="shared" si="21"/>
        <v>291.54518950437318</v>
      </c>
      <c r="H133" s="97">
        <v>695000</v>
      </c>
      <c r="I133" s="96">
        <f t="shared" si="22"/>
        <v>2383.85</v>
      </c>
      <c r="J133" s="37">
        <v>3.43</v>
      </c>
    </row>
    <row r="134" spans="2:10" s="12" customFormat="1" ht="13.5" hidden="1" customHeight="1" x14ac:dyDescent="0.25">
      <c r="B134" s="18" t="s">
        <v>14</v>
      </c>
      <c r="C134" s="18"/>
      <c r="D134" s="11" t="s">
        <v>56</v>
      </c>
      <c r="E134" s="11">
        <v>7.85</v>
      </c>
      <c r="F134" s="32">
        <f t="shared" si="20"/>
        <v>31.085999999999999</v>
      </c>
      <c r="G134" s="33">
        <f t="shared" si="21"/>
        <v>252.52525252525254</v>
      </c>
      <c r="H134" s="97">
        <v>795000</v>
      </c>
      <c r="I134" s="96">
        <f t="shared" si="22"/>
        <v>3148.2</v>
      </c>
      <c r="J134" s="37">
        <v>3.96</v>
      </c>
    </row>
    <row r="135" spans="2:10" s="12" customFormat="1" ht="13.5" hidden="1" customHeight="1" x14ac:dyDescent="0.25">
      <c r="B135" s="18" t="s">
        <v>49</v>
      </c>
      <c r="C135" s="18"/>
      <c r="D135" s="11" t="s">
        <v>56</v>
      </c>
      <c r="E135" s="11">
        <v>7.85</v>
      </c>
      <c r="F135" s="32">
        <f t="shared" si="20"/>
        <v>34.147499999999994</v>
      </c>
      <c r="G135" s="33">
        <f t="shared" si="21"/>
        <v>229.88505747126439</v>
      </c>
      <c r="H135" s="97">
        <v>795000</v>
      </c>
      <c r="I135" s="96">
        <f t="shared" si="22"/>
        <v>3458.2499999999995</v>
      </c>
      <c r="J135" s="37">
        <v>4.3499999999999996</v>
      </c>
    </row>
    <row r="136" spans="2:10" s="12" customFormat="1" ht="14.25" hidden="1" customHeight="1" x14ac:dyDescent="0.25">
      <c r="B136" s="53" t="s">
        <v>100</v>
      </c>
      <c r="C136" s="18"/>
      <c r="D136" s="19" t="s">
        <v>56</v>
      </c>
      <c r="E136" s="11">
        <v>7.85</v>
      </c>
      <c r="F136" s="32">
        <f t="shared" si="20"/>
        <v>37.68</v>
      </c>
      <c r="G136" s="33">
        <f t="shared" si="21"/>
        <v>208.33333333333334</v>
      </c>
      <c r="H136" s="97">
        <v>795000</v>
      </c>
      <c r="I136" s="96">
        <f t="shared" si="22"/>
        <v>3816</v>
      </c>
      <c r="J136" s="37">
        <v>4.8</v>
      </c>
    </row>
    <row r="137" spans="2:10" s="12" customFormat="1" x14ac:dyDescent="0.25">
      <c r="B137" s="18" t="s">
        <v>43</v>
      </c>
      <c r="C137" s="18"/>
      <c r="D137" s="11" t="s">
        <v>56</v>
      </c>
      <c r="E137" s="11">
        <v>7.85</v>
      </c>
      <c r="F137" s="32">
        <f t="shared" si="20"/>
        <v>32.341999999999999</v>
      </c>
      <c r="G137" s="33">
        <f t="shared" si="21"/>
        <v>242.71844660194174</v>
      </c>
      <c r="H137" s="97">
        <v>690000</v>
      </c>
      <c r="I137" s="96">
        <f t="shared" si="22"/>
        <v>2842.8</v>
      </c>
      <c r="J137" s="37">
        <v>4.12</v>
      </c>
    </row>
    <row r="138" spans="2:10" s="12" customFormat="1" ht="13.5" customHeight="1" x14ac:dyDescent="0.25">
      <c r="B138" s="18" t="s">
        <v>24</v>
      </c>
      <c r="C138" s="18"/>
      <c r="D138" s="11" t="s">
        <v>56</v>
      </c>
      <c r="E138" s="11">
        <v>7.85</v>
      </c>
      <c r="F138" s="32">
        <f t="shared" si="20"/>
        <v>37.366</v>
      </c>
      <c r="G138" s="33">
        <f t="shared" si="21"/>
        <v>210.0840336134454</v>
      </c>
      <c r="H138" s="97">
        <v>690000</v>
      </c>
      <c r="I138" s="96">
        <f t="shared" si="22"/>
        <v>3284.4</v>
      </c>
      <c r="J138" s="37">
        <v>4.76</v>
      </c>
    </row>
    <row r="139" spans="2:10" s="12" customFormat="1" ht="12.75" hidden="1" customHeight="1" x14ac:dyDescent="0.25">
      <c r="B139" s="18" t="s">
        <v>128</v>
      </c>
      <c r="C139" s="18"/>
      <c r="D139" s="11" t="s">
        <v>56</v>
      </c>
      <c r="E139" s="11">
        <v>7.85</v>
      </c>
      <c r="F139" s="32">
        <f t="shared" si="20"/>
        <v>0</v>
      </c>
      <c r="G139" s="33" t="e">
        <f t="shared" si="21"/>
        <v>#DIV/0!</v>
      </c>
      <c r="H139" s="97">
        <v>690000</v>
      </c>
      <c r="I139" s="96">
        <f t="shared" si="22"/>
        <v>0</v>
      </c>
      <c r="J139" s="37"/>
    </row>
    <row r="140" spans="2:10" s="12" customFormat="1" ht="12.75" customHeight="1" x14ac:dyDescent="0.25">
      <c r="B140" s="18" t="s">
        <v>22</v>
      </c>
      <c r="C140" s="18"/>
      <c r="D140" s="44" t="s">
        <v>56</v>
      </c>
      <c r="E140" s="11">
        <v>7.85</v>
      </c>
      <c r="F140" s="32">
        <f t="shared" si="20"/>
        <v>43.645999999999994</v>
      </c>
      <c r="G140" s="33">
        <f t="shared" si="21"/>
        <v>179.85611510791369</v>
      </c>
      <c r="H140" s="97">
        <v>690000</v>
      </c>
      <c r="I140" s="96">
        <f t="shared" si="22"/>
        <v>3836.3999999999996</v>
      </c>
      <c r="J140" s="37">
        <v>5.56</v>
      </c>
    </row>
    <row r="141" spans="2:10" s="12" customFormat="1" ht="14.25" customHeight="1" x14ac:dyDescent="0.25">
      <c r="B141" s="18" t="s">
        <v>42</v>
      </c>
      <c r="C141" s="18"/>
      <c r="D141" s="11" t="s">
        <v>56</v>
      </c>
      <c r="E141" s="11">
        <v>7.85</v>
      </c>
      <c r="F141" s="32">
        <f t="shared" si="20"/>
        <v>50.6325</v>
      </c>
      <c r="G141" s="33">
        <f t="shared" si="21"/>
        <v>155.03875968992247</v>
      </c>
      <c r="H141" s="97">
        <v>690000</v>
      </c>
      <c r="I141" s="96">
        <f t="shared" si="22"/>
        <v>4450.5</v>
      </c>
      <c r="J141" s="37">
        <v>6.45</v>
      </c>
    </row>
    <row r="142" spans="2:10" s="12" customFormat="1" ht="12.75" hidden="1" customHeight="1" x14ac:dyDescent="0.25">
      <c r="B142" s="53" t="s">
        <v>45</v>
      </c>
      <c r="C142" s="18"/>
      <c r="D142" s="11" t="s">
        <v>56</v>
      </c>
      <c r="E142" s="11">
        <v>7.85</v>
      </c>
      <c r="F142" s="32">
        <f t="shared" si="20"/>
        <v>57.383499999999991</v>
      </c>
      <c r="G142" s="33">
        <f t="shared" si="21"/>
        <v>136.79890560875515</v>
      </c>
      <c r="H142" s="97">
        <v>690000</v>
      </c>
      <c r="I142" s="96">
        <f t="shared" si="22"/>
        <v>5043.8999999999996</v>
      </c>
      <c r="J142" s="37">
        <v>7.31</v>
      </c>
    </row>
    <row r="143" spans="2:10" s="12" customFormat="1" x14ac:dyDescent="0.25">
      <c r="B143" s="53" t="s">
        <v>19</v>
      </c>
      <c r="C143" s="18"/>
      <c r="D143" s="11" t="s">
        <v>56</v>
      </c>
      <c r="E143" s="11">
        <v>7.85</v>
      </c>
      <c r="F143" s="32">
        <f t="shared" si="20"/>
        <v>59.66</v>
      </c>
      <c r="G143" s="33">
        <f t="shared" si="21"/>
        <v>131.57894736842107</v>
      </c>
      <c r="H143" s="97">
        <v>690000</v>
      </c>
      <c r="I143" s="96">
        <f t="shared" si="22"/>
        <v>5244</v>
      </c>
      <c r="J143" s="37">
        <v>7.6</v>
      </c>
    </row>
    <row r="144" spans="2:10" s="12" customFormat="1" ht="17.25" customHeight="1" x14ac:dyDescent="0.25">
      <c r="B144" s="9" t="s">
        <v>41</v>
      </c>
      <c r="C144" s="9"/>
      <c r="D144" s="11" t="s">
        <v>56</v>
      </c>
      <c r="E144" s="11">
        <v>7.85</v>
      </c>
      <c r="F144" s="32">
        <f t="shared" si="20"/>
        <v>72.92649999999999</v>
      </c>
      <c r="G144" s="33">
        <f t="shared" si="21"/>
        <v>107.64262648008612</v>
      </c>
      <c r="H144" s="97">
        <v>690000</v>
      </c>
      <c r="I144" s="96">
        <f t="shared" si="22"/>
        <v>6410.0999999999995</v>
      </c>
      <c r="J144" s="37">
        <v>9.2899999999999991</v>
      </c>
    </row>
    <row r="145" spans="2:10" s="12" customFormat="1" ht="17.25" hidden="1" customHeight="1" x14ac:dyDescent="0.25">
      <c r="B145" s="42" t="s">
        <v>78</v>
      </c>
      <c r="C145" s="9"/>
      <c r="D145" s="11" t="s">
        <v>56</v>
      </c>
      <c r="E145" s="11">
        <v>7.85</v>
      </c>
      <c r="F145" s="32">
        <f t="shared" si="20"/>
        <v>82.896000000000001</v>
      </c>
      <c r="G145" s="33">
        <f t="shared" si="21"/>
        <v>94.696969696969688</v>
      </c>
      <c r="H145" s="97">
        <v>690000</v>
      </c>
      <c r="I145" s="96">
        <f t="shared" si="22"/>
        <v>7286.4</v>
      </c>
      <c r="J145" s="37">
        <v>10.56</v>
      </c>
    </row>
    <row r="146" spans="2:10" s="12" customFormat="1" ht="16.5" customHeight="1" x14ac:dyDescent="0.25">
      <c r="B146" s="42" t="s">
        <v>48</v>
      </c>
      <c r="C146" s="9"/>
      <c r="D146" s="19" t="s">
        <v>20</v>
      </c>
      <c r="E146" s="11">
        <v>7.85</v>
      </c>
      <c r="F146" s="32">
        <f t="shared" si="20"/>
        <v>102.91349999999998</v>
      </c>
      <c r="G146" s="33">
        <f t="shared" si="21"/>
        <v>76.277650648360037</v>
      </c>
      <c r="H146" s="97">
        <v>690000</v>
      </c>
      <c r="I146" s="96">
        <f t="shared" si="22"/>
        <v>9045.9</v>
      </c>
      <c r="J146" s="37">
        <v>13.11</v>
      </c>
    </row>
    <row r="147" spans="2:10" s="12" customFormat="1" ht="15" customHeight="1" x14ac:dyDescent="0.25">
      <c r="B147" s="9" t="s">
        <v>34</v>
      </c>
      <c r="C147" s="9"/>
      <c r="D147" s="11" t="s">
        <v>20</v>
      </c>
      <c r="E147" s="11">
        <v>7.85</v>
      </c>
      <c r="F147" s="32">
        <f t="shared" si="20"/>
        <v>123.63749999999999</v>
      </c>
      <c r="G147" s="33">
        <f t="shared" si="21"/>
        <v>63.492063492063494</v>
      </c>
      <c r="H147" s="97">
        <v>690000</v>
      </c>
      <c r="I147" s="96">
        <f t="shared" si="22"/>
        <v>10867.5</v>
      </c>
      <c r="J147" s="37">
        <v>15.75</v>
      </c>
    </row>
    <row r="148" spans="2:10" s="12" customFormat="1" ht="15" hidden="1" customHeight="1" x14ac:dyDescent="0.25">
      <c r="B148" s="116" t="s">
        <v>193</v>
      </c>
      <c r="C148" s="117"/>
      <c r="D148" s="117"/>
      <c r="E148" s="117"/>
      <c r="F148" s="117"/>
      <c r="G148" s="117"/>
      <c r="H148" s="117"/>
      <c r="I148" s="118"/>
      <c r="J148" s="37"/>
    </row>
    <row r="149" spans="2:10" s="12" customFormat="1" ht="16.5" hidden="1" customHeight="1" x14ac:dyDescent="0.25">
      <c r="B149" s="136" t="s">
        <v>186</v>
      </c>
      <c r="C149" s="104"/>
      <c r="D149" s="112" t="s">
        <v>107</v>
      </c>
      <c r="E149" s="125" t="s">
        <v>120</v>
      </c>
      <c r="F149" s="125" t="s">
        <v>150</v>
      </c>
      <c r="G149" s="112" t="s">
        <v>108</v>
      </c>
      <c r="H149" s="130" t="s">
        <v>85</v>
      </c>
      <c r="I149" s="131"/>
      <c r="J149" s="37"/>
    </row>
    <row r="150" spans="2:10" s="12" customFormat="1" ht="18" hidden="1" customHeight="1" x14ac:dyDescent="0.25">
      <c r="B150" s="137"/>
      <c r="C150" s="104"/>
      <c r="D150" s="113"/>
      <c r="E150" s="126"/>
      <c r="F150" s="126"/>
      <c r="G150" s="113"/>
      <c r="H150" s="26" t="s">
        <v>10</v>
      </c>
      <c r="I150" s="43" t="s">
        <v>116</v>
      </c>
      <c r="J150" s="37"/>
    </row>
    <row r="151" spans="2:10" s="12" customFormat="1" ht="18" hidden="1" customHeight="1" x14ac:dyDescent="0.25">
      <c r="B151" s="9" t="s">
        <v>41</v>
      </c>
      <c r="C151" s="106"/>
      <c r="D151" s="9" t="s">
        <v>56</v>
      </c>
      <c r="E151" s="9">
        <v>6</v>
      </c>
      <c r="F151" s="9">
        <f t="shared" ref="F151:F155" si="23">J151*E151</f>
        <v>55.980000000000004</v>
      </c>
      <c r="G151" s="105">
        <f t="shared" ref="G151:G155" si="24">1000/J151</f>
        <v>107.18113612004286</v>
      </c>
      <c r="H151" s="97">
        <v>840000</v>
      </c>
      <c r="I151" s="96">
        <f t="shared" ref="I151:I155" si="25">H151*J151/1000</f>
        <v>7837.2</v>
      </c>
      <c r="J151" s="37">
        <v>9.33</v>
      </c>
    </row>
    <row r="152" spans="2:10" s="12" customFormat="1" ht="15" hidden="1" customHeight="1" x14ac:dyDescent="0.25">
      <c r="B152" s="9" t="s">
        <v>19</v>
      </c>
      <c r="C152" s="103"/>
      <c r="D152" s="9" t="s">
        <v>56</v>
      </c>
      <c r="E152" s="9">
        <v>6</v>
      </c>
      <c r="F152" s="9">
        <f t="shared" si="23"/>
        <v>44.76</v>
      </c>
      <c r="G152" s="105">
        <f t="shared" si="24"/>
        <v>134.04825737265415</v>
      </c>
      <c r="H152" s="97">
        <v>890000</v>
      </c>
      <c r="I152" s="96">
        <f t="shared" si="25"/>
        <v>6639.4</v>
      </c>
      <c r="J152" s="37">
        <v>7.46</v>
      </c>
    </row>
    <row r="153" spans="2:10" s="12" customFormat="1" ht="15" hidden="1" customHeight="1" x14ac:dyDescent="0.25">
      <c r="B153" s="9" t="s">
        <v>194</v>
      </c>
      <c r="C153" s="103"/>
      <c r="D153" s="9" t="s">
        <v>56</v>
      </c>
      <c r="E153" s="9">
        <v>6</v>
      </c>
      <c r="F153" s="9">
        <f t="shared" si="23"/>
        <v>26.58</v>
      </c>
      <c r="G153" s="105">
        <f t="shared" si="24"/>
        <v>225.73363431151242</v>
      </c>
      <c r="H153" s="97">
        <v>890000</v>
      </c>
      <c r="I153" s="96">
        <f t="shared" si="25"/>
        <v>3942.6999999999994</v>
      </c>
      <c r="J153" s="37">
        <v>4.43</v>
      </c>
    </row>
    <row r="154" spans="2:10" s="12" customFormat="1" ht="15" hidden="1" customHeight="1" x14ac:dyDescent="0.25">
      <c r="B154" s="71" t="s">
        <v>24</v>
      </c>
      <c r="C154" s="107"/>
      <c r="D154" s="71" t="s">
        <v>56</v>
      </c>
      <c r="E154" s="9">
        <v>6</v>
      </c>
      <c r="F154" s="9">
        <v>28.26</v>
      </c>
      <c r="G154" s="105">
        <v>212.31</v>
      </c>
      <c r="H154" s="97">
        <v>890000</v>
      </c>
      <c r="I154" s="96">
        <v>4310</v>
      </c>
      <c r="J154" s="37"/>
    </row>
    <row r="155" spans="2:10" s="12" customFormat="1" ht="15" hidden="1" customHeight="1" x14ac:dyDescent="0.25">
      <c r="B155" s="9" t="s">
        <v>18</v>
      </c>
      <c r="C155" s="103"/>
      <c r="D155" s="9" t="s">
        <v>195</v>
      </c>
      <c r="E155" s="9">
        <v>6</v>
      </c>
      <c r="F155" s="9">
        <f t="shared" si="23"/>
        <v>19.62</v>
      </c>
      <c r="G155" s="105">
        <f t="shared" si="24"/>
        <v>305.81039755351679</v>
      </c>
      <c r="H155" s="97">
        <v>825000</v>
      </c>
      <c r="I155" s="96">
        <f t="shared" si="25"/>
        <v>2697.75</v>
      </c>
      <c r="J155" s="37">
        <v>3.27</v>
      </c>
    </row>
    <row r="156" spans="2:10" s="12" customFormat="1" ht="15.75" x14ac:dyDescent="0.25">
      <c r="B156" s="173" t="s">
        <v>160</v>
      </c>
      <c r="C156" s="174"/>
      <c r="D156" s="174"/>
      <c r="E156" s="174"/>
      <c r="F156" s="174"/>
      <c r="G156" s="174"/>
      <c r="H156" s="174"/>
      <c r="I156" s="175"/>
      <c r="J156" s="37"/>
    </row>
    <row r="157" spans="2:10" s="12" customFormat="1" ht="15" hidden="1" customHeight="1" x14ac:dyDescent="0.25">
      <c r="B157" s="30" t="s">
        <v>130</v>
      </c>
      <c r="C157" s="40"/>
      <c r="D157" s="73" t="s">
        <v>95</v>
      </c>
      <c r="E157" s="5">
        <v>12</v>
      </c>
      <c r="F157" s="32">
        <f>E157*J157</f>
        <v>108.60000000000001</v>
      </c>
      <c r="G157" s="33">
        <f>1000/J157</f>
        <v>110.49723756906076</v>
      </c>
      <c r="H157" s="16">
        <v>230000</v>
      </c>
      <c r="I157" s="29">
        <f t="shared" ref="I157:I207" si="26">H157*J157/1000</f>
        <v>2081.5000000000005</v>
      </c>
      <c r="J157" s="37">
        <v>9.0500000000000007</v>
      </c>
    </row>
    <row r="158" spans="2:10" s="12" customFormat="1" ht="18" customHeight="1" x14ac:dyDescent="0.4">
      <c r="B158" s="86" t="s">
        <v>167</v>
      </c>
      <c r="C158" s="87"/>
      <c r="D158" s="176" t="s">
        <v>153</v>
      </c>
      <c r="E158" s="67">
        <v>6</v>
      </c>
      <c r="F158" s="78">
        <f t="shared" ref="F158:F206" si="27">E158*J158</f>
        <v>3.63</v>
      </c>
      <c r="G158" s="79">
        <f t="shared" ref="G158:G190" si="28">1000/J158</f>
        <v>1652.8925619834711</v>
      </c>
      <c r="H158" s="100">
        <v>420000</v>
      </c>
      <c r="I158" s="99">
        <f t="shared" si="26"/>
        <v>254.1</v>
      </c>
      <c r="J158" s="37">
        <v>0.60499999999999998</v>
      </c>
    </row>
    <row r="159" spans="2:10" s="12" customFormat="1" ht="17.25" customHeight="1" x14ac:dyDescent="0.4">
      <c r="B159" s="77" t="s">
        <v>162</v>
      </c>
      <c r="C159" s="82"/>
      <c r="D159" s="177"/>
      <c r="E159" s="67">
        <v>6</v>
      </c>
      <c r="F159" s="78">
        <f t="shared" si="27"/>
        <v>5.0459999999999994</v>
      </c>
      <c r="G159" s="79">
        <f t="shared" si="28"/>
        <v>1189.0606420927468</v>
      </c>
      <c r="H159" s="100">
        <v>420000</v>
      </c>
      <c r="I159" s="99">
        <f t="shared" si="26"/>
        <v>353.22</v>
      </c>
      <c r="J159" s="76">
        <v>0.84099999999999997</v>
      </c>
    </row>
    <row r="160" spans="2:10" s="12" customFormat="1" ht="18" customHeight="1" x14ac:dyDescent="0.4">
      <c r="B160" s="77" t="s">
        <v>163</v>
      </c>
      <c r="C160" s="83"/>
      <c r="D160" s="177"/>
      <c r="E160" s="67">
        <v>6</v>
      </c>
      <c r="F160" s="78">
        <f t="shared" si="27"/>
        <v>6.4499999999999993</v>
      </c>
      <c r="G160" s="79">
        <f t="shared" si="28"/>
        <v>930.23255813953494</v>
      </c>
      <c r="H160" s="100">
        <v>390000</v>
      </c>
      <c r="I160" s="99">
        <f t="shared" si="26"/>
        <v>419.25</v>
      </c>
      <c r="J160" s="76">
        <v>1.075</v>
      </c>
    </row>
    <row r="161" spans="2:10" s="12" customFormat="1" ht="15" customHeight="1" x14ac:dyDescent="0.4">
      <c r="B161" s="77" t="s">
        <v>166</v>
      </c>
      <c r="C161" s="83"/>
      <c r="D161" s="177"/>
      <c r="E161" s="67">
        <v>6</v>
      </c>
      <c r="F161" s="78">
        <f t="shared" si="27"/>
        <v>6.42</v>
      </c>
      <c r="G161" s="79">
        <f t="shared" si="28"/>
        <v>934.57943925233644</v>
      </c>
      <c r="H161" s="100">
        <v>420000</v>
      </c>
      <c r="I161" s="99">
        <f t="shared" si="26"/>
        <v>449.4</v>
      </c>
      <c r="J161" s="76">
        <v>1.07</v>
      </c>
    </row>
    <row r="162" spans="2:10" s="12" customFormat="1" ht="16.5" customHeight="1" x14ac:dyDescent="0.4">
      <c r="B162" s="77" t="s">
        <v>179</v>
      </c>
      <c r="C162" s="83"/>
      <c r="D162" s="177"/>
      <c r="E162" s="67">
        <v>6</v>
      </c>
      <c r="F162" s="78">
        <f t="shared" si="27"/>
        <v>8.34</v>
      </c>
      <c r="G162" s="79">
        <f t="shared" si="28"/>
        <v>719.42446043165478</v>
      </c>
      <c r="H162" s="100">
        <v>390000</v>
      </c>
      <c r="I162" s="99">
        <f t="shared" si="26"/>
        <v>542.1</v>
      </c>
      <c r="J162" s="76">
        <v>1.39</v>
      </c>
    </row>
    <row r="163" spans="2:10" s="12" customFormat="1" ht="26.25" hidden="1" customHeight="1" x14ac:dyDescent="0.4">
      <c r="B163" s="77" t="s">
        <v>178</v>
      </c>
      <c r="C163" s="83"/>
      <c r="D163" s="177"/>
      <c r="E163" s="67">
        <v>6</v>
      </c>
      <c r="F163" s="78">
        <f t="shared" si="27"/>
        <v>7.92</v>
      </c>
      <c r="G163" s="79">
        <f t="shared" si="28"/>
        <v>757.57575757575751</v>
      </c>
      <c r="H163" s="100">
        <v>390000</v>
      </c>
      <c r="I163" s="99">
        <f t="shared" si="26"/>
        <v>514.79999999999995</v>
      </c>
      <c r="J163" s="76">
        <v>1.32</v>
      </c>
    </row>
    <row r="164" spans="2:10" s="12" customFormat="1" ht="18" hidden="1" customHeight="1" x14ac:dyDescent="0.4">
      <c r="B164" s="77" t="s">
        <v>212</v>
      </c>
      <c r="C164" s="83"/>
      <c r="D164" s="177"/>
      <c r="E164" s="67">
        <v>6</v>
      </c>
      <c r="F164" s="78">
        <v>9.43</v>
      </c>
      <c r="G164" s="79">
        <v>636</v>
      </c>
      <c r="H164" s="100">
        <v>390000</v>
      </c>
      <c r="I164" s="99">
        <f t="shared" si="26"/>
        <v>613.47</v>
      </c>
      <c r="J164" s="76">
        <v>1.573</v>
      </c>
    </row>
    <row r="165" spans="2:10" s="12" customFormat="1" ht="16.5" customHeight="1" x14ac:dyDescent="0.4">
      <c r="B165" s="77" t="s">
        <v>168</v>
      </c>
      <c r="C165" s="83"/>
      <c r="D165" s="177"/>
      <c r="E165" s="67">
        <v>6</v>
      </c>
      <c r="F165" s="78">
        <f t="shared" si="27"/>
        <v>10.199999999999999</v>
      </c>
      <c r="G165" s="79">
        <f t="shared" si="28"/>
        <v>588.23529411764707</v>
      </c>
      <c r="H165" s="100">
        <v>390000</v>
      </c>
      <c r="I165" s="99">
        <f t="shared" si="26"/>
        <v>663</v>
      </c>
      <c r="J165" s="76">
        <v>1.7</v>
      </c>
    </row>
    <row r="166" spans="2:10" s="74" customFormat="1" ht="15.75" x14ac:dyDescent="0.25">
      <c r="B166" s="77" t="s">
        <v>154</v>
      </c>
      <c r="C166" s="84"/>
      <c r="D166" s="177"/>
      <c r="E166" s="67">
        <v>6</v>
      </c>
      <c r="F166" s="78">
        <f t="shared" si="27"/>
        <v>7.86</v>
      </c>
      <c r="G166" s="79">
        <f t="shared" si="28"/>
        <v>763.35877862595419</v>
      </c>
      <c r="H166" s="100">
        <v>420000</v>
      </c>
      <c r="I166" s="99">
        <f t="shared" si="26"/>
        <v>550.20000000000005</v>
      </c>
      <c r="J166" s="76">
        <v>1.31</v>
      </c>
    </row>
    <row r="167" spans="2:10" s="74" customFormat="1" ht="14.25" customHeight="1" x14ac:dyDescent="0.25">
      <c r="B167" s="77" t="s">
        <v>189</v>
      </c>
      <c r="C167" s="84"/>
      <c r="D167" s="177"/>
      <c r="E167" s="67">
        <v>6</v>
      </c>
      <c r="F167" s="78">
        <f t="shared" si="27"/>
        <v>10.199999999999999</v>
      </c>
      <c r="G167" s="79">
        <f t="shared" si="28"/>
        <v>588.23529411764707</v>
      </c>
      <c r="H167" s="100">
        <v>390000</v>
      </c>
      <c r="I167" s="99">
        <f t="shared" si="26"/>
        <v>663</v>
      </c>
      <c r="J167" s="76">
        <v>1.7</v>
      </c>
    </row>
    <row r="168" spans="2:10" s="74" customFormat="1" ht="17.25" customHeight="1" x14ac:dyDescent="0.25">
      <c r="B168" s="77" t="s">
        <v>183</v>
      </c>
      <c r="C168" s="84"/>
      <c r="D168" s="177"/>
      <c r="E168" s="67">
        <v>6</v>
      </c>
      <c r="F168" s="78">
        <f t="shared" si="27"/>
        <v>8.58</v>
      </c>
      <c r="G168" s="79">
        <f t="shared" si="28"/>
        <v>699.30069930069931</v>
      </c>
      <c r="H168" s="100">
        <v>420000</v>
      </c>
      <c r="I168" s="99">
        <f t="shared" si="26"/>
        <v>600.6</v>
      </c>
      <c r="J168" s="76">
        <v>1.43</v>
      </c>
    </row>
    <row r="169" spans="2:10" s="74" customFormat="1" ht="15.75" customHeight="1" x14ac:dyDescent="0.25">
      <c r="B169" s="77" t="s">
        <v>170</v>
      </c>
      <c r="C169" s="84"/>
      <c r="D169" s="177"/>
      <c r="E169" s="67">
        <v>6</v>
      </c>
      <c r="F169" s="78">
        <f t="shared" si="27"/>
        <v>11.16</v>
      </c>
      <c r="G169" s="79">
        <f t="shared" si="28"/>
        <v>537.63440860215053</v>
      </c>
      <c r="H169" s="100">
        <v>390000</v>
      </c>
      <c r="I169" s="99">
        <f t="shared" si="26"/>
        <v>725.4</v>
      </c>
      <c r="J169" s="76">
        <v>1.86</v>
      </c>
    </row>
    <row r="170" spans="2:10" s="74" customFormat="1" ht="15.75" x14ac:dyDescent="0.25">
      <c r="B170" s="77" t="s">
        <v>191</v>
      </c>
      <c r="C170" s="84"/>
      <c r="D170" s="177"/>
      <c r="E170" s="67">
        <v>6</v>
      </c>
      <c r="F170" s="78">
        <f t="shared" si="27"/>
        <v>10.68</v>
      </c>
      <c r="G170" s="79">
        <f t="shared" si="28"/>
        <v>561.79775280898878</v>
      </c>
      <c r="H170" s="100">
        <v>420000</v>
      </c>
      <c r="I170" s="99">
        <f t="shared" si="26"/>
        <v>747.6</v>
      </c>
      <c r="J170" s="76">
        <v>1.78</v>
      </c>
    </row>
    <row r="171" spans="2:10" s="74" customFormat="1" ht="15.75" x14ac:dyDescent="0.25">
      <c r="B171" s="77" t="s">
        <v>188</v>
      </c>
      <c r="C171" s="84"/>
      <c r="D171" s="177"/>
      <c r="E171" s="67">
        <v>6</v>
      </c>
      <c r="F171" s="78">
        <f t="shared" si="27"/>
        <v>13.98</v>
      </c>
      <c r="G171" s="79">
        <f t="shared" si="28"/>
        <v>429.18454935622316</v>
      </c>
      <c r="H171" s="100">
        <v>390000</v>
      </c>
      <c r="I171" s="99">
        <f t="shared" si="26"/>
        <v>908.7</v>
      </c>
      <c r="J171" s="76">
        <v>2.33</v>
      </c>
    </row>
    <row r="172" spans="2:10" s="74" customFormat="1" ht="17.25" customHeight="1" x14ac:dyDescent="0.25">
      <c r="B172" s="77" t="s">
        <v>175</v>
      </c>
      <c r="C172" s="84"/>
      <c r="D172" s="177"/>
      <c r="E172" s="67">
        <v>6</v>
      </c>
      <c r="F172" s="78">
        <f t="shared" si="27"/>
        <v>20.16</v>
      </c>
      <c r="G172" s="79">
        <f t="shared" si="28"/>
        <v>297.61904761904765</v>
      </c>
      <c r="H172" s="100">
        <v>365000</v>
      </c>
      <c r="I172" s="99">
        <f t="shared" si="26"/>
        <v>1226.4000000000001</v>
      </c>
      <c r="J172" s="76">
        <v>3.36</v>
      </c>
    </row>
    <row r="173" spans="2:10" s="74" customFormat="1" ht="15" customHeight="1" x14ac:dyDescent="0.25">
      <c r="B173" s="77" t="s">
        <v>177</v>
      </c>
      <c r="C173" s="84"/>
      <c r="D173" s="177"/>
      <c r="E173" s="88" t="s">
        <v>139</v>
      </c>
      <c r="F173" s="78">
        <v>26.16</v>
      </c>
      <c r="G173" s="79">
        <f t="shared" si="28"/>
        <v>458.71559633027522</v>
      </c>
      <c r="H173" s="100">
        <v>390000</v>
      </c>
      <c r="I173" s="99">
        <f t="shared" si="26"/>
        <v>850.20000000000016</v>
      </c>
      <c r="J173" s="76">
        <v>2.1800000000000002</v>
      </c>
    </row>
    <row r="174" spans="2:10" s="74" customFormat="1" ht="15.75" x14ac:dyDescent="0.25">
      <c r="B174" s="77" t="s">
        <v>155</v>
      </c>
      <c r="C174" s="84"/>
      <c r="D174" s="177"/>
      <c r="E174" s="67">
        <v>6</v>
      </c>
      <c r="F174" s="78">
        <f t="shared" si="27"/>
        <v>17.759999999999998</v>
      </c>
      <c r="G174" s="79">
        <f t="shared" si="28"/>
        <v>337.83783783783787</v>
      </c>
      <c r="H174" s="100">
        <v>390000</v>
      </c>
      <c r="I174" s="99">
        <f t="shared" si="26"/>
        <v>1154.4000000000001</v>
      </c>
      <c r="J174" s="76">
        <v>2.96</v>
      </c>
    </row>
    <row r="175" spans="2:10" s="74" customFormat="1" ht="15.75" x14ac:dyDescent="0.25">
      <c r="B175" s="77" t="s">
        <v>158</v>
      </c>
      <c r="C175" s="84"/>
      <c r="D175" s="177"/>
      <c r="E175" s="67">
        <v>6</v>
      </c>
      <c r="F175" s="78">
        <f t="shared" si="27"/>
        <v>25.86</v>
      </c>
      <c r="G175" s="79">
        <f t="shared" si="28"/>
        <v>232.01856148491882</v>
      </c>
      <c r="H175" s="100">
        <v>365000</v>
      </c>
      <c r="I175" s="99">
        <f t="shared" si="26"/>
        <v>1573.1499999999999</v>
      </c>
      <c r="J175" s="76">
        <v>4.3099999999999996</v>
      </c>
    </row>
    <row r="176" spans="2:10" s="74" customFormat="1" ht="15.75" x14ac:dyDescent="0.25">
      <c r="B176" s="77" t="s">
        <v>184</v>
      </c>
      <c r="C176" s="84"/>
      <c r="D176" s="177"/>
      <c r="E176" s="67">
        <v>6</v>
      </c>
      <c r="F176" s="78">
        <f t="shared" si="27"/>
        <v>33.36</v>
      </c>
      <c r="G176" s="79">
        <f t="shared" si="28"/>
        <v>179.85611510791369</v>
      </c>
      <c r="H176" s="100">
        <v>365000</v>
      </c>
      <c r="I176" s="99">
        <f t="shared" si="26"/>
        <v>2029.3999999999999</v>
      </c>
      <c r="J176" s="76">
        <v>5.56</v>
      </c>
    </row>
    <row r="177" spans="2:10" s="74" customFormat="1" ht="13.5" customHeight="1" x14ac:dyDescent="0.25">
      <c r="B177" s="77" t="s">
        <v>161</v>
      </c>
      <c r="C177" s="84"/>
      <c r="D177" s="177"/>
      <c r="E177" s="88" t="s">
        <v>134</v>
      </c>
      <c r="F177" s="78">
        <f t="shared" si="27"/>
        <v>17.759999999999998</v>
      </c>
      <c r="G177" s="79">
        <f t="shared" si="28"/>
        <v>337.83783783783787</v>
      </c>
      <c r="H177" s="100">
        <v>390000</v>
      </c>
      <c r="I177" s="99">
        <f t="shared" si="26"/>
        <v>1154.4000000000001</v>
      </c>
      <c r="J177" s="76">
        <v>2.96</v>
      </c>
    </row>
    <row r="178" spans="2:10" s="74" customFormat="1" ht="18" hidden="1" customHeight="1" x14ac:dyDescent="0.25">
      <c r="B178" s="77" t="s">
        <v>156</v>
      </c>
      <c r="C178" s="84"/>
      <c r="D178" s="178"/>
      <c r="E178" s="88" t="s">
        <v>197</v>
      </c>
      <c r="F178" s="78">
        <f t="shared" si="27"/>
        <v>25.13</v>
      </c>
      <c r="G178" s="79">
        <f t="shared" si="28"/>
        <v>278.55153203342621</v>
      </c>
      <c r="H178" s="100">
        <v>475000</v>
      </c>
      <c r="I178" s="99">
        <f t="shared" si="26"/>
        <v>1705.25</v>
      </c>
      <c r="J178" s="76">
        <v>3.59</v>
      </c>
    </row>
    <row r="179" spans="2:10" s="74" customFormat="1" ht="17.25" customHeight="1" x14ac:dyDescent="0.25">
      <c r="B179" s="77" t="s">
        <v>181</v>
      </c>
      <c r="C179" s="84"/>
      <c r="D179" s="171"/>
      <c r="E179" s="88" t="s">
        <v>134</v>
      </c>
      <c r="F179" s="78">
        <f t="shared" si="27"/>
        <v>25.799999999999997</v>
      </c>
      <c r="G179" s="79">
        <f t="shared" si="28"/>
        <v>232.55813953488374</v>
      </c>
      <c r="H179" s="100">
        <v>365000</v>
      </c>
      <c r="I179" s="99">
        <f t="shared" si="26"/>
        <v>1569.5</v>
      </c>
      <c r="J179" s="76">
        <v>4.3</v>
      </c>
    </row>
    <row r="180" spans="2:10" s="74" customFormat="1" ht="15" customHeight="1" x14ac:dyDescent="0.25">
      <c r="B180" s="77" t="s">
        <v>156</v>
      </c>
      <c r="C180" s="84"/>
      <c r="D180" s="171"/>
      <c r="E180" s="67">
        <v>6</v>
      </c>
      <c r="F180" s="78">
        <f t="shared" si="27"/>
        <v>21.54</v>
      </c>
      <c r="G180" s="79">
        <f t="shared" si="28"/>
        <v>278.55153203342621</v>
      </c>
      <c r="H180" s="100">
        <v>390000</v>
      </c>
      <c r="I180" s="99">
        <f t="shared" si="26"/>
        <v>1400.1</v>
      </c>
      <c r="J180" s="76">
        <v>3.59</v>
      </c>
    </row>
    <row r="181" spans="2:10" s="74" customFormat="1" ht="17.25" customHeight="1" x14ac:dyDescent="0.25">
      <c r="B181" s="77" t="s">
        <v>164</v>
      </c>
      <c r="C181" s="84"/>
      <c r="D181" s="171"/>
      <c r="E181" s="88" t="s">
        <v>217</v>
      </c>
      <c r="F181" s="78" t="s">
        <v>218</v>
      </c>
      <c r="G181" s="79">
        <f t="shared" si="28"/>
        <v>190.47619047619048</v>
      </c>
      <c r="H181" s="100">
        <v>365000</v>
      </c>
      <c r="I181" s="99">
        <f t="shared" si="26"/>
        <v>1916.25</v>
      </c>
      <c r="J181" s="76">
        <v>5.25</v>
      </c>
    </row>
    <row r="182" spans="2:10" s="74" customFormat="1" ht="15.75" x14ac:dyDescent="0.25">
      <c r="B182" s="77" t="s">
        <v>169</v>
      </c>
      <c r="C182" s="84"/>
      <c r="D182" s="171"/>
      <c r="E182" s="67">
        <v>6</v>
      </c>
      <c r="F182" s="78">
        <f t="shared" si="27"/>
        <v>21.54</v>
      </c>
      <c r="G182" s="79">
        <f t="shared" si="28"/>
        <v>278.55153203342621</v>
      </c>
      <c r="H182" s="100">
        <v>390000</v>
      </c>
      <c r="I182" s="99">
        <f t="shared" si="26"/>
        <v>1400.1</v>
      </c>
      <c r="J182" s="76">
        <v>3.59</v>
      </c>
    </row>
    <row r="183" spans="2:10" s="74" customFormat="1" ht="15.75" x14ac:dyDescent="0.25">
      <c r="B183" s="77" t="s">
        <v>165</v>
      </c>
      <c r="C183" s="84"/>
      <c r="D183" s="171"/>
      <c r="E183" s="67">
        <v>12</v>
      </c>
      <c r="F183" s="78">
        <f t="shared" si="27"/>
        <v>63</v>
      </c>
      <c r="G183" s="79">
        <f t="shared" si="28"/>
        <v>190.47619047619048</v>
      </c>
      <c r="H183" s="100">
        <v>365000</v>
      </c>
      <c r="I183" s="99">
        <f t="shared" si="26"/>
        <v>1916.25</v>
      </c>
      <c r="J183" s="76">
        <v>5.25</v>
      </c>
    </row>
    <row r="184" spans="2:10" s="74" customFormat="1" ht="15.75" hidden="1" x14ac:dyDescent="0.25">
      <c r="B184" s="77" t="s">
        <v>182</v>
      </c>
      <c r="C184" s="84"/>
      <c r="D184" s="171"/>
      <c r="E184" s="67">
        <v>12</v>
      </c>
      <c r="F184" s="78">
        <f t="shared" si="27"/>
        <v>74.28</v>
      </c>
      <c r="G184" s="79">
        <f t="shared" si="28"/>
        <v>161.55088852988689</v>
      </c>
      <c r="H184" s="100">
        <v>460000</v>
      </c>
      <c r="I184" s="99">
        <f t="shared" si="26"/>
        <v>2847.4</v>
      </c>
      <c r="J184" s="76">
        <v>6.19</v>
      </c>
    </row>
    <row r="185" spans="2:10" s="74" customFormat="1" ht="15.75" x14ac:dyDescent="0.25">
      <c r="B185" s="77" t="s">
        <v>200</v>
      </c>
      <c r="C185" s="84"/>
      <c r="D185" s="171"/>
      <c r="E185" s="88" t="s">
        <v>217</v>
      </c>
      <c r="F185" s="78" t="s">
        <v>221</v>
      </c>
      <c r="G185" s="79">
        <f t="shared" si="28"/>
        <v>206.61157024793388</v>
      </c>
      <c r="H185" s="100">
        <v>390000</v>
      </c>
      <c r="I185" s="99">
        <f t="shared" si="26"/>
        <v>1887.6</v>
      </c>
      <c r="J185" s="76">
        <v>4.84</v>
      </c>
    </row>
    <row r="186" spans="2:10" s="74" customFormat="1" ht="15.75" x14ac:dyDescent="0.25">
      <c r="B186" s="77" t="s">
        <v>159</v>
      </c>
      <c r="C186" s="84"/>
      <c r="D186" s="171"/>
      <c r="E186" s="88" t="s">
        <v>139</v>
      </c>
      <c r="F186" s="78">
        <f t="shared" si="27"/>
        <v>85.56</v>
      </c>
      <c r="G186" s="79">
        <f t="shared" si="28"/>
        <v>140.25245441795232</v>
      </c>
      <c r="H186" s="100">
        <v>365000</v>
      </c>
      <c r="I186" s="99">
        <f t="shared" si="26"/>
        <v>2602.4499999999998</v>
      </c>
      <c r="J186" s="76">
        <v>7.13</v>
      </c>
    </row>
    <row r="187" spans="2:10" s="74" customFormat="1" ht="15.75" x14ac:dyDescent="0.25">
      <c r="B187" s="77" t="s">
        <v>171</v>
      </c>
      <c r="C187" s="84"/>
      <c r="D187" s="171"/>
      <c r="E187" s="67">
        <v>12</v>
      </c>
      <c r="F187" s="78">
        <f t="shared" si="27"/>
        <v>111.96000000000001</v>
      </c>
      <c r="G187" s="79">
        <f t="shared" si="28"/>
        <v>107.18113612004286</v>
      </c>
      <c r="H187" s="100">
        <v>365000</v>
      </c>
      <c r="I187" s="99">
        <f t="shared" si="26"/>
        <v>3405.45</v>
      </c>
      <c r="J187" s="76">
        <v>9.33</v>
      </c>
    </row>
    <row r="188" spans="2:10" s="74" customFormat="1" ht="15.75" hidden="1" x14ac:dyDescent="0.25">
      <c r="B188" s="77" t="s">
        <v>201</v>
      </c>
      <c r="C188" s="84"/>
      <c r="D188" s="171"/>
      <c r="E188" s="67">
        <v>12</v>
      </c>
      <c r="F188" s="78">
        <v>79.2</v>
      </c>
      <c r="G188" s="79">
        <f t="shared" si="28"/>
        <v>151.51515151515153</v>
      </c>
      <c r="H188" s="100">
        <v>365000</v>
      </c>
      <c r="I188" s="99">
        <f t="shared" si="26"/>
        <v>2409</v>
      </c>
      <c r="J188" s="76">
        <v>6.6</v>
      </c>
    </row>
    <row r="189" spans="2:10" s="74" customFormat="1" ht="15.75" x14ac:dyDescent="0.25">
      <c r="B189" s="77" t="s">
        <v>192</v>
      </c>
      <c r="C189" s="84"/>
      <c r="D189" s="171"/>
      <c r="E189" s="67">
        <v>12</v>
      </c>
      <c r="F189" s="78">
        <f t="shared" si="27"/>
        <v>104.39999999999999</v>
      </c>
      <c r="G189" s="79">
        <v>115</v>
      </c>
      <c r="H189" s="100">
        <v>365000</v>
      </c>
      <c r="I189" s="99">
        <f t="shared" si="26"/>
        <v>3175.4999999999995</v>
      </c>
      <c r="J189" s="76">
        <v>8.6999999999999993</v>
      </c>
    </row>
    <row r="190" spans="2:10" s="74" customFormat="1" ht="16.5" customHeight="1" x14ac:dyDescent="0.25">
      <c r="B190" s="77" t="s">
        <v>130</v>
      </c>
      <c r="C190" s="84"/>
      <c r="D190" s="171"/>
      <c r="E190" s="67">
        <v>12</v>
      </c>
      <c r="F190" s="78">
        <f t="shared" si="27"/>
        <v>108.24</v>
      </c>
      <c r="G190" s="79">
        <f t="shared" si="28"/>
        <v>110.86474501108648</v>
      </c>
      <c r="H190" s="100">
        <v>365000</v>
      </c>
      <c r="I190" s="99">
        <f t="shared" si="26"/>
        <v>3292.3</v>
      </c>
      <c r="J190" s="76">
        <v>9.02</v>
      </c>
    </row>
    <row r="191" spans="2:10" s="12" customFormat="1" ht="17.25" customHeight="1" x14ac:dyDescent="0.25">
      <c r="B191" s="77" t="s">
        <v>121</v>
      </c>
      <c r="C191" s="85"/>
      <c r="D191" s="171"/>
      <c r="E191" s="67">
        <v>12</v>
      </c>
      <c r="F191" s="78">
        <f t="shared" si="27"/>
        <v>142.07999999999998</v>
      </c>
      <c r="G191" s="79">
        <f t="shared" ref="G191:G208" si="29">1000/J191</f>
        <v>84.459459459459467</v>
      </c>
      <c r="H191" s="100">
        <v>365000</v>
      </c>
      <c r="I191" s="99">
        <f t="shared" si="26"/>
        <v>4321.6000000000004</v>
      </c>
      <c r="J191" s="76">
        <v>11.84</v>
      </c>
    </row>
    <row r="192" spans="2:10" s="12" customFormat="1" x14ac:dyDescent="0.25">
      <c r="B192" s="77" t="s">
        <v>122</v>
      </c>
      <c r="C192" s="85"/>
      <c r="D192" s="171"/>
      <c r="E192" s="67">
        <v>12</v>
      </c>
      <c r="F192" s="78">
        <f t="shared" si="27"/>
        <v>174.96</v>
      </c>
      <c r="G192" s="79">
        <v>69.39</v>
      </c>
      <c r="H192" s="100">
        <v>365000</v>
      </c>
      <c r="I192" s="99">
        <f t="shared" si="26"/>
        <v>5321.7</v>
      </c>
      <c r="J192" s="76">
        <v>14.58</v>
      </c>
    </row>
    <row r="193" spans="2:10" s="12" customFormat="1" x14ac:dyDescent="0.25">
      <c r="B193" s="77" t="s">
        <v>123</v>
      </c>
      <c r="C193" s="85"/>
      <c r="D193" s="171"/>
      <c r="E193" s="67">
        <v>12</v>
      </c>
      <c r="F193" s="78">
        <f>E193*J193</f>
        <v>206.64</v>
      </c>
      <c r="G193" s="79">
        <v>58.07</v>
      </c>
      <c r="H193" s="100">
        <v>375000</v>
      </c>
      <c r="I193" s="99">
        <f t="shared" si="26"/>
        <v>6457.5</v>
      </c>
      <c r="J193" s="76">
        <v>17.22</v>
      </c>
    </row>
    <row r="194" spans="2:10" s="12" customFormat="1" ht="15.75" customHeight="1" x14ac:dyDescent="0.25">
      <c r="B194" s="77" t="s">
        <v>135</v>
      </c>
      <c r="C194" s="85"/>
      <c r="D194" s="171"/>
      <c r="E194" s="67">
        <v>12</v>
      </c>
      <c r="F194" s="78">
        <f t="shared" si="27"/>
        <v>171</v>
      </c>
      <c r="G194" s="79">
        <f t="shared" si="29"/>
        <v>70.175438596491233</v>
      </c>
      <c r="H194" s="100">
        <v>400000</v>
      </c>
      <c r="I194" s="99">
        <f t="shared" si="26"/>
        <v>5700</v>
      </c>
      <c r="J194" s="76">
        <v>14.25</v>
      </c>
    </row>
    <row r="195" spans="2:10" s="12" customFormat="1" ht="17.25" customHeight="1" x14ac:dyDescent="0.25">
      <c r="B195" s="77" t="s">
        <v>125</v>
      </c>
      <c r="C195" s="85"/>
      <c r="D195" s="171"/>
      <c r="E195" s="67">
        <v>12</v>
      </c>
      <c r="F195" s="78">
        <f t="shared" si="27"/>
        <v>210.60000000000002</v>
      </c>
      <c r="G195" s="79">
        <f t="shared" si="29"/>
        <v>56.980056980056979</v>
      </c>
      <c r="H195" s="100">
        <v>400000</v>
      </c>
      <c r="I195" s="99">
        <f t="shared" si="26"/>
        <v>7020</v>
      </c>
      <c r="J195" s="76">
        <v>17.55</v>
      </c>
    </row>
    <row r="196" spans="2:10" s="12" customFormat="1" ht="15.75" customHeight="1" x14ac:dyDescent="0.25">
      <c r="B196" s="77" t="s">
        <v>126</v>
      </c>
      <c r="C196" s="85"/>
      <c r="D196" s="171"/>
      <c r="E196" s="67">
        <v>12</v>
      </c>
      <c r="F196" s="78">
        <f t="shared" si="27"/>
        <v>249</v>
      </c>
      <c r="G196" s="79">
        <f t="shared" si="29"/>
        <v>48.192771084337352</v>
      </c>
      <c r="H196" s="100">
        <v>400000</v>
      </c>
      <c r="I196" s="99">
        <f t="shared" si="26"/>
        <v>8300</v>
      </c>
      <c r="J196" s="76">
        <v>20.75</v>
      </c>
    </row>
    <row r="197" spans="2:10" s="12" customFormat="1" ht="15.75" customHeight="1" x14ac:dyDescent="0.25">
      <c r="B197" s="77" t="s">
        <v>198</v>
      </c>
      <c r="C197" s="85"/>
      <c r="D197" s="171"/>
      <c r="E197" s="67">
        <v>12</v>
      </c>
      <c r="F197" s="78">
        <f t="shared" si="27"/>
        <v>201.12</v>
      </c>
      <c r="G197" s="79">
        <v>59.67</v>
      </c>
      <c r="H197" s="100">
        <v>400000</v>
      </c>
      <c r="I197" s="99">
        <f t="shared" si="26"/>
        <v>6704.0000000000009</v>
      </c>
      <c r="J197" s="76">
        <v>16.760000000000002</v>
      </c>
    </row>
    <row r="198" spans="2:10" s="12" customFormat="1" x14ac:dyDescent="0.25">
      <c r="B198" s="77" t="s">
        <v>117</v>
      </c>
      <c r="C198" s="85"/>
      <c r="D198" s="171"/>
      <c r="E198" s="67">
        <v>12</v>
      </c>
      <c r="F198" s="78">
        <f t="shared" si="27"/>
        <v>248.28000000000003</v>
      </c>
      <c r="G198" s="79">
        <v>48.33</v>
      </c>
      <c r="H198" s="100">
        <v>400000</v>
      </c>
      <c r="I198" s="99">
        <f t="shared" si="26"/>
        <v>8276.0000000000018</v>
      </c>
      <c r="J198" s="76">
        <v>20.69</v>
      </c>
    </row>
    <row r="199" spans="2:10" s="12" customFormat="1" x14ac:dyDescent="0.25">
      <c r="B199" s="77" t="s">
        <v>118</v>
      </c>
      <c r="C199" s="85"/>
      <c r="D199" s="171"/>
      <c r="E199" s="67">
        <v>12</v>
      </c>
      <c r="F199" s="78">
        <f t="shared" si="27"/>
        <v>294.24</v>
      </c>
      <c r="G199" s="79">
        <v>40.78</v>
      </c>
      <c r="H199" s="100">
        <v>400000</v>
      </c>
      <c r="I199" s="99">
        <f t="shared" si="26"/>
        <v>9808</v>
      </c>
      <c r="J199" s="76">
        <v>24.52</v>
      </c>
    </row>
    <row r="200" spans="2:10" s="12" customFormat="1" hidden="1" x14ac:dyDescent="0.25">
      <c r="B200" s="77" t="s">
        <v>152</v>
      </c>
      <c r="C200" s="85"/>
      <c r="D200" s="171"/>
      <c r="E200" s="67">
        <v>12</v>
      </c>
      <c r="F200" s="78">
        <f t="shared" si="27"/>
        <v>267.24</v>
      </c>
      <c r="G200" s="79">
        <f t="shared" si="29"/>
        <v>44.903457566232603</v>
      </c>
      <c r="H200" s="100">
        <v>400000</v>
      </c>
      <c r="I200" s="99">
        <f t="shared" si="26"/>
        <v>8908</v>
      </c>
      <c r="J200" s="76">
        <v>22.27</v>
      </c>
    </row>
    <row r="201" spans="2:10" s="12" customFormat="1" ht="15" customHeight="1" x14ac:dyDescent="0.25">
      <c r="B201" s="77" t="s">
        <v>113</v>
      </c>
      <c r="C201" s="85"/>
      <c r="D201" s="171"/>
      <c r="E201" s="67">
        <v>12</v>
      </c>
      <c r="F201" s="78">
        <f t="shared" si="27"/>
        <v>285.95999999999998</v>
      </c>
      <c r="G201" s="79">
        <f t="shared" si="29"/>
        <v>41.963911036508605</v>
      </c>
      <c r="H201" s="100">
        <v>400000</v>
      </c>
      <c r="I201" s="99">
        <f t="shared" si="26"/>
        <v>9532</v>
      </c>
      <c r="J201" s="76">
        <v>23.83</v>
      </c>
    </row>
    <row r="202" spans="2:10" s="12" customFormat="1" x14ac:dyDescent="0.25">
      <c r="B202" s="77" t="s">
        <v>114</v>
      </c>
      <c r="C202" s="85"/>
      <c r="D202" s="171"/>
      <c r="E202" s="67">
        <v>12</v>
      </c>
      <c r="F202" s="78">
        <f t="shared" si="27"/>
        <v>339.48</v>
      </c>
      <c r="G202" s="79">
        <v>35.35</v>
      </c>
      <c r="H202" s="100">
        <v>400000</v>
      </c>
      <c r="I202" s="99">
        <f t="shared" si="26"/>
        <v>11316</v>
      </c>
      <c r="J202" s="76">
        <v>28.29</v>
      </c>
    </row>
    <row r="203" spans="2:10" s="12" customFormat="1" x14ac:dyDescent="0.25">
      <c r="B203" s="77" t="s">
        <v>115</v>
      </c>
      <c r="C203" s="85"/>
      <c r="D203" s="171"/>
      <c r="E203" s="67">
        <v>12</v>
      </c>
      <c r="F203" s="78">
        <f t="shared" si="27"/>
        <v>323.64</v>
      </c>
      <c r="G203" s="79">
        <v>37.08</v>
      </c>
      <c r="H203" s="100">
        <v>400000</v>
      </c>
      <c r="I203" s="99">
        <f t="shared" si="26"/>
        <v>10788</v>
      </c>
      <c r="J203" s="76">
        <v>26.97</v>
      </c>
    </row>
    <row r="204" spans="2:10" s="12" customFormat="1" ht="16.5" customHeight="1" x14ac:dyDescent="0.25">
      <c r="B204" s="77" t="s">
        <v>119</v>
      </c>
      <c r="C204" s="85"/>
      <c r="D204" s="171"/>
      <c r="E204" s="67">
        <v>12</v>
      </c>
      <c r="F204" s="78">
        <f t="shared" si="27"/>
        <v>384.72</v>
      </c>
      <c r="G204" s="79">
        <v>31.2</v>
      </c>
      <c r="H204" s="100">
        <v>400000</v>
      </c>
      <c r="I204" s="99">
        <f t="shared" si="26"/>
        <v>12824</v>
      </c>
      <c r="J204" s="76">
        <v>32.06</v>
      </c>
    </row>
    <row r="205" spans="2:10" s="12" customFormat="1" x14ac:dyDescent="0.25">
      <c r="B205" s="80" t="s">
        <v>92</v>
      </c>
      <c r="C205" s="80"/>
      <c r="D205" s="171"/>
      <c r="E205" s="80">
        <v>12</v>
      </c>
      <c r="F205" s="78">
        <f t="shared" si="27"/>
        <v>362.64</v>
      </c>
      <c r="G205" s="79">
        <f t="shared" si="29"/>
        <v>33.090668431502316</v>
      </c>
      <c r="H205" s="100">
        <v>405000</v>
      </c>
      <c r="I205" s="99">
        <f t="shared" si="26"/>
        <v>12239.1</v>
      </c>
      <c r="J205" s="76">
        <v>30.22</v>
      </c>
    </row>
    <row r="206" spans="2:10" s="12" customFormat="1" x14ac:dyDescent="0.25">
      <c r="B206" s="80" t="s">
        <v>93</v>
      </c>
      <c r="C206" s="80"/>
      <c r="D206" s="171"/>
      <c r="E206" s="80">
        <v>12</v>
      </c>
      <c r="F206" s="78">
        <f t="shared" si="27"/>
        <v>429.84000000000003</v>
      </c>
      <c r="G206" s="79">
        <v>27.92</v>
      </c>
      <c r="H206" s="100">
        <v>405000</v>
      </c>
      <c r="I206" s="99">
        <f t="shared" si="26"/>
        <v>14507.1</v>
      </c>
      <c r="J206" s="76">
        <v>35.82</v>
      </c>
    </row>
    <row r="207" spans="2:10" s="12" customFormat="1" x14ac:dyDescent="0.25">
      <c r="B207" s="80" t="s">
        <v>149</v>
      </c>
      <c r="C207" s="80"/>
      <c r="D207" s="171"/>
      <c r="E207" s="80">
        <v>12</v>
      </c>
      <c r="F207" s="78">
        <v>558</v>
      </c>
      <c r="G207" s="79">
        <v>21.5</v>
      </c>
      <c r="H207" s="100">
        <v>405000</v>
      </c>
      <c r="I207" s="99">
        <f t="shared" si="26"/>
        <v>18836.55</v>
      </c>
      <c r="J207" s="76">
        <v>46.51</v>
      </c>
    </row>
    <row r="208" spans="2:10" s="12" customFormat="1" hidden="1" x14ac:dyDescent="0.25">
      <c r="B208" s="80" t="s">
        <v>94</v>
      </c>
      <c r="C208" s="80"/>
      <c r="D208" s="172"/>
      <c r="E208" s="81">
        <v>12.05</v>
      </c>
      <c r="F208" s="78">
        <f t="shared" ref="F208" si="30">E208*J208</f>
        <v>712.03450000000009</v>
      </c>
      <c r="G208" s="79">
        <f t="shared" si="29"/>
        <v>16.92333728211203</v>
      </c>
      <c r="H208" s="100">
        <v>485000</v>
      </c>
      <c r="I208" s="99">
        <f>H208*J208/1000</f>
        <v>28658.65</v>
      </c>
      <c r="J208" s="76">
        <v>59.09</v>
      </c>
    </row>
    <row r="209" spans="2:10" hidden="1" x14ac:dyDescent="0.25">
      <c r="B209" s="151" t="s">
        <v>6</v>
      </c>
      <c r="C209" s="152"/>
      <c r="D209" s="152"/>
      <c r="E209" s="152"/>
      <c r="F209" s="152"/>
      <c r="G209" s="152"/>
      <c r="H209" s="152"/>
      <c r="I209" s="153"/>
    </row>
    <row r="210" spans="2:10" hidden="1" x14ac:dyDescent="0.25">
      <c r="B210" s="154" t="s">
        <v>174</v>
      </c>
      <c r="C210" s="155"/>
      <c r="D210" s="155"/>
      <c r="E210" s="155"/>
      <c r="F210" s="155"/>
      <c r="G210" s="155"/>
      <c r="H210" s="155"/>
      <c r="I210" s="156"/>
      <c r="J210" s="37"/>
    </row>
    <row r="211" spans="2:10" ht="17.25" hidden="1" x14ac:dyDescent="0.3">
      <c r="B211" s="157" t="s">
        <v>129</v>
      </c>
      <c r="C211" s="158"/>
      <c r="D211" s="158"/>
      <c r="E211" s="158"/>
      <c r="F211" s="158"/>
      <c r="G211" s="158"/>
      <c r="H211" s="158"/>
      <c r="I211" s="159"/>
      <c r="J211" s="37"/>
    </row>
    <row r="212" spans="2:10" hidden="1" x14ac:dyDescent="0.25">
      <c r="B212" s="160" t="s">
        <v>180</v>
      </c>
      <c r="C212" s="161"/>
      <c r="D212" s="161"/>
      <c r="E212" s="161"/>
      <c r="F212" s="161"/>
      <c r="G212" s="161"/>
      <c r="H212" s="161"/>
      <c r="I212" s="162"/>
      <c r="J212" s="37"/>
    </row>
    <row r="213" spans="2:10" hidden="1" x14ac:dyDescent="0.25">
      <c r="B213" s="148" t="s">
        <v>7</v>
      </c>
      <c r="C213" s="149"/>
      <c r="D213" s="149"/>
      <c r="E213" s="149"/>
      <c r="F213" s="149"/>
      <c r="G213" s="149"/>
      <c r="H213" s="149"/>
      <c r="I213" s="150"/>
    </row>
    <row r="214" spans="2:10" ht="15" customHeight="1" x14ac:dyDescent="0.25">
      <c r="B214" s="151" t="s">
        <v>6</v>
      </c>
      <c r="C214" s="152"/>
      <c r="D214" s="152"/>
      <c r="E214" s="152"/>
      <c r="F214" s="152"/>
      <c r="G214" s="152"/>
      <c r="H214" s="152"/>
      <c r="I214" s="153"/>
    </row>
    <row r="215" spans="2:10" ht="15" customHeight="1" x14ac:dyDescent="0.25">
      <c r="B215" s="154" t="s">
        <v>199</v>
      </c>
      <c r="C215" s="155"/>
      <c r="D215" s="155"/>
      <c r="E215" s="155"/>
      <c r="F215" s="155"/>
      <c r="G215" s="155"/>
      <c r="H215" s="155"/>
      <c r="I215" s="156"/>
    </row>
    <row r="216" spans="2:10" ht="15" hidden="1" customHeight="1" x14ac:dyDescent="0.3">
      <c r="B216" s="157"/>
      <c r="C216" s="158"/>
      <c r="D216" s="158"/>
      <c r="E216" s="158"/>
      <c r="F216" s="158"/>
      <c r="G216" s="158"/>
      <c r="H216" s="158"/>
      <c r="I216" s="159"/>
    </row>
    <row r="217" spans="2:10" ht="15" customHeight="1" x14ac:dyDescent="0.25">
      <c r="B217" s="160" t="s">
        <v>180</v>
      </c>
      <c r="C217" s="161"/>
      <c r="D217" s="161"/>
      <c r="E217" s="161"/>
      <c r="F217" s="161"/>
      <c r="G217" s="161"/>
      <c r="H217" s="161"/>
      <c r="I217" s="162"/>
    </row>
    <row r="218" spans="2:10" ht="15" customHeight="1" x14ac:dyDescent="0.25">
      <c r="B218" s="148" t="s">
        <v>7</v>
      </c>
      <c r="C218" s="149"/>
      <c r="D218" s="149"/>
      <c r="E218" s="149"/>
      <c r="F218" s="149"/>
      <c r="G218" s="149"/>
      <c r="H218" s="149"/>
      <c r="I218" s="150"/>
    </row>
  </sheetData>
  <sheetProtection algorithmName="SHA-512" hashValue="T3foG/BE5jtJWx+53mTuUvGbiK+TJ8MuLScMXUQwbSJiC7Xv0ICh0pNadQ3U8VKXo/iVyNsvf1KhUb20S9bKYg==" saltValue="nMVBc7DT23uBBnBrod1ocg==" spinCount="100000" sheet="1" selectLockedCells="1" selectUnlockedCells="1"/>
  <mergeCells count="104">
    <mergeCell ref="G149:G150"/>
    <mergeCell ref="H149:I149"/>
    <mergeCell ref="G118:G119"/>
    <mergeCell ref="H118:I118"/>
    <mergeCell ref="B211:I211"/>
    <mergeCell ref="B213:I213"/>
    <mergeCell ref="B209:I209"/>
    <mergeCell ref="B210:I210"/>
    <mergeCell ref="B212:I212"/>
    <mergeCell ref="D179:D208"/>
    <mergeCell ref="B156:I156"/>
    <mergeCell ref="D158:D178"/>
    <mergeCell ref="B121:C122"/>
    <mergeCell ref="B118:B119"/>
    <mergeCell ref="B149:B150"/>
    <mergeCell ref="D149:D150"/>
    <mergeCell ref="E149:E150"/>
    <mergeCell ref="F149:F150"/>
    <mergeCell ref="B148:I148"/>
    <mergeCell ref="D121:D122"/>
    <mergeCell ref="E121:E122"/>
    <mergeCell ref="F121:F122"/>
    <mergeCell ref="G121:G122"/>
    <mergeCell ref="H121:I121"/>
    <mergeCell ref="B218:I218"/>
    <mergeCell ref="B214:I214"/>
    <mergeCell ref="B215:I215"/>
    <mergeCell ref="B216:I216"/>
    <mergeCell ref="B217:I217"/>
    <mergeCell ref="B6:C7"/>
    <mergeCell ref="B47:C48"/>
    <mergeCell ref="B43:C43"/>
    <mergeCell ref="B33:C33"/>
    <mergeCell ref="B46:I46"/>
    <mergeCell ref="B41:C41"/>
    <mergeCell ref="B102:C102"/>
    <mergeCell ref="D108:D109"/>
    <mergeCell ref="H110:I110"/>
    <mergeCell ref="B110:B111"/>
    <mergeCell ref="D110:D111"/>
    <mergeCell ref="E110:E111"/>
    <mergeCell ref="B108:C109"/>
    <mergeCell ref="E108:E109"/>
    <mergeCell ref="F108:F109"/>
    <mergeCell ref="B105:C105"/>
    <mergeCell ref="B103:C103"/>
    <mergeCell ref="B104:C104"/>
    <mergeCell ref="B9:C9"/>
    <mergeCell ref="B1:I2"/>
    <mergeCell ref="D47:D48"/>
    <mergeCell ref="E47:E48"/>
    <mergeCell ref="F47:F48"/>
    <mergeCell ref="G47:G48"/>
    <mergeCell ref="B3:I3"/>
    <mergeCell ref="B22:C22"/>
    <mergeCell ref="B23:C23"/>
    <mergeCell ref="B44:C44"/>
    <mergeCell ref="B35:C35"/>
    <mergeCell ref="D6:D7"/>
    <mergeCell ref="E6:E7"/>
    <mergeCell ref="B21:C21"/>
    <mergeCell ref="F6:F7"/>
    <mergeCell ref="B10:C10"/>
    <mergeCell ref="B20:C20"/>
    <mergeCell ref="B25:C25"/>
    <mergeCell ref="B29:C29"/>
    <mergeCell ref="B14:C14"/>
    <mergeCell ref="B16:C16"/>
    <mergeCell ref="B13:C13"/>
    <mergeCell ref="G6:G7"/>
    <mergeCell ref="B32:C32"/>
    <mergeCell ref="D4:I5"/>
    <mergeCell ref="B11:I11"/>
    <mergeCell ref="H6:I6"/>
    <mergeCell ref="H49:I49"/>
    <mergeCell ref="F49:F50"/>
    <mergeCell ref="G49:G50"/>
    <mergeCell ref="B34:C34"/>
    <mergeCell ref="H47:I47"/>
    <mergeCell ref="B17:C17"/>
    <mergeCell ref="J6:J7"/>
    <mergeCell ref="B18:C18"/>
    <mergeCell ref="B8:C8"/>
    <mergeCell ref="E49:E50"/>
    <mergeCell ref="D49:D50"/>
    <mergeCell ref="D12:D45"/>
    <mergeCell ref="B49:B50"/>
    <mergeCell ref="B24:C24"/>
    <mergeCell ref="B12:C12"/>
    <mergeCell ref="G108:G109"/>
    <mergeCell ref="H108:I108"/>
    <mergeCell ref="B107:I107"/>
    <mergeCell ref="B15:C15"/>
    <mergeCell ref="B101:C101"/>
    <mergeCell ref="B98:C98"/>
    <mergeCell ref="B120:I120"/>
    <mergeCell ref="D115:D116"/>
    <mergeCell ref="F110:F111"/>
    <mergeCell ref="G110:G111"/>
    <mergeCell ref="D118:D119"/>
    <mergeCell ref="E118:E119"/>
    <mergeCell ref="F118:F119"/>
    <mergeCell ref="B99:C99"/>
    <mergeCell ref="B65:I65"/>
  </mergeCells>
  <phoneticPr fontId="22" type="noConversion"/>
  <hyperlinks>
    <hyperlink ref="B213" r:id="rId1" xr:uid="{00000000-0004-0000-0000-000000000000}"/>
    <hyperlink ref="B218" r:id="rId2" xr:uid="{00000000-0004-0000-0000-000001000000}"/>
  </hyperlinks>
  <pageMargins left="0.25" right="0.25" top="0.75" bottom="0.75" header="0.3" footer="0.3"/>
  <pageSetup paperSize="9" fitToWidth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KZTMRKTK</dc:creator>
  <cp:lastModifiedBy>Professional</cp:lastModifiedBy>
  <cp:lastPrinted>2023-11-09T05:29:04Z</cp:lastPrinted>
  <dcterms:created xsi:type="dcterms:W3CDTF">2011-10-17T08:51:03Z</dcterms:created>
  <dcterms:modified xsi:type="dcterms:W3CDTF">2024-03-16T04:27:56Z</dcterms:modified>
</cp:coreProperties>
</file>